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Nextcloud\TAI LIEU DAY\FILE MAU GUI HOC VIEN\"/>
    </mc:Choice>
  </mc:AlternateContent>
  <xr:revisionPtr revIDLastSave="0" documentId="13_ncr:1_{47550453-24C1-4490-9F91-1171C9A08781}" xr6:coauthVersionLast="47" xr6:coauthVersionMax="47" xr10:uidLastSave="{00000000-0000-0000-0000-000000000000}"/>
  <bookViews>
    <workbookView xWindow="-108" yWindow="-108" windowWidth="23256" windowHeight="12456" xr2:uid="{1C02D4F4-6104-4FE1-975C-576FBE79E61A}"/>
  </bookViews>
  <sheets>
    <sheet name="DS nhân viên + NPT " sheetId="4" r:id="rId1"/>
    <sheet name="T1" sheetId="1" r:id="rId2"/>
    <sheet name="Thuong tet" sheetId="16" r:id="rId3"/>
    <sheet name="T2" sheetId="2" r:id="rId4"/>
    <sheet name="T3" sheetId="3" r:id="rId5"/>
    <sheet name="T4" sheetId="6" r:id="rId6"/>
    <sheet name="T5" sheetId="7" r:id="rId7"/>
    <sheet name="T6" sheetId="8" r:id="rId8"/>
    <sheet name="T7" sheetId="9" r:id="rId9"/>
    <sheet name="T8" sheetId="10" r:id="rId10"/>
    <sheet name="T9" sheetId="11" r:id="rId11"/>
    <sheet name="T10" sheetId="12" r:id="rId12"/>
    <sheet name="T11" sheetId="13" r:id="rId13"/>
    <sheet name="T12" sheetId="14" r:id="rId14"/>
    <sheet name="TV 1" sheetId="17" r:id="rId15"/>
    <sheet name="TV 3" sheetId="19" r:id="rId1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9" l="1"/>
  <c r="E11" i="19"/>
  <c r="D11" i="19"/>
  <c r="H10" i="19"/>
  <c r="I10" i="19" s="1"/>
  <c r="F10" i="19"/>
  <c r="H9" i="19"/>
  <c r="I9" i="19" s="1"/>
  <c r="F9" i="19"/>
  <c r="I8" i="19"/>
  <c r="H8" i="19"/>
  <c r="F8" i="19"/>
  <c r="H7" i="19"/>
  <c r="H11" i="19" s="1"/>
  <c r="F7" i="19"/>
  <c r="F11" i="17"/>
  <c r="G11" i="17"/>
  <c r="I11" i="17"/>
  <c r="E11" i="17"/>
  <c r="D11" i="17"/>
  <c r="H10" i="17"/>
  <c r="I10" i="17" s="1"/>
  <c r="F10" i="17"/>
  <c r="H9" i="17"/>
  <c r="I9" i="17" s="1"/>
  <c r="F9" i="17"/>
  <c r="H8" i="17"/>
  <c r="I8" i="17" s="1"/>
  <c r="F8" i="17"/>
  <c r="H7" i="17"/>
  <c r="I7" i="17" s="1"/>
  <c r="F7" i="17"/>
  <c r="E11" i="16"/>
  <c r="F11" i="16"/>
  <c r="F10" i="16"/>
  <c r="F9" i="16"/>
  <c r="F8" i="16"/>
  <c r="G11" i="16"/>
  <c r="A9" i="16"/>
  <c r="A10" i="16" s="1"/>
  <c r="AA15" i="14"/>
  <c r="M15" i="14"/>
  <c r="L15" i="14"/>
  <c r="K15" i="14"/>
  <c r="J15" i="14"/>
  <c r="I15" i="14"/>
  <c r="H15" i="14"/>
  <c r="G15" i="14"/>
  <c r="F15" i="14"/>
  <c r="E15" i="14"/>
  <c r="D15" i="14"/>
  <c r="X14" i="14"/>
  <c r="W14" i="14"/>
  <c r="U14" i="14"/>
  <c r="R14" i="14"/>
  <c r="T14" i="14" s="1"/>
  <c r="N14" i="14"/>
  <c r="P14" i="14" s="1"/>
  <c r="AD13" i="14"/>
  <c r="X13" i="14"/>
  <c r="W13" i="14"/>
  <c r="V13" i="14"/>
  <c r="R13" i="14"/>
  <c r="U13" i="14" s="1"/>
  <c r="N13" i="14"/>
  <c r="AD12" i="14"/>
  <c r="X12" i="14"/>
  <c r="W12" i="14"/>
  <c r="T12" i="14"/>
  <c r="R12" i="14"/>
  <c r="S12" i="14" s="1"/>
  <c r="N12" i="14"/>
  <c r="O12" i="14" s="1"/>
  <c r="AD11" i="14"/>
  <c r="X11" i="14"/>
  <c r="W11" i="14"/>
  <c r="R11" i="14"/>
  <c r="U11" i="14" s="1"/>
  <c r="N11" i="14"/>
  <c r="P11" i="14" s="1"/>
  <c r="X10" i="14"/>
  <c r="W10" i="14"/>
  <c r="R10" i="14"/>
  <c r="V10" i="14" s="1"/>
  <c r="N10" i="14"/>
  <c r="X9" i="14"/>
  <c r="W9" i="14"/>
  <c r="V9" i="14"/>
  <c r="U9" i="14"/>
  <c r="T9" i="14"/>
  <c r="R9" i="14"/>
  <c r="S9" i="14" s="1"/>
  <c r="N9" i="14"/>
  <c r="A9" i="14"/>
  <c r="X8" i="14"/>
  <c r="W8" i="14"/>
  <c r="U8" i="14"/>
  <c r="R8" i="14"/>
  <c r="V8" i="14" s="1"/>
  <c r="N8" i="14"/>
  <c r="O8" i="14" s="1"/>
  <c r="AA16" i="13"/>
  <c r="M16" i="13"/>
  <c r="L16" i="13"/>
  <c r="K16" i="13"/>
  <c r="J16" i="13"/>
  <c r="I16" i="13"/>
  <c r="H16" i="13"/>
  <c r="G16" i="13"/>
  <c r="F16" i="13"/>
  <c r="E16" i="13"/>
  <c r="D16" i="13"/>
  <c r="X15" i="13"/>
  <c r="W15" i="13"/>
  <c r="U15" i="13"/>
  <c r="T15" i="13"/>
  <c r="R15" i="13"/>
  <c r="S15" i="13" s="1"/>
  <c r="N15" i="13"/>
  <c r="AD14" i="13"/>
  <c r="X14" i="13"/>
  <c r="W14" i="13"/>
  <c r="V14" i="13"/>
  <c r="U14" i="13"/>
  <c r="R14" i="13"/>
  <c r="T14" i="13" s="1"/>
  <c r="N14" i="13"/>
  <c r="AD13" i="13"/>
  <c r="X13" i="13"/>
  <c r="W13" i="13"/>
  <c r="V13" i="13"/>
  <c r="R13" i="13"/>
  <c r="U13" i="13" s="1"/>
  <c r="N13" i="13"/>
  <c r="O13" i="13" s="1"/>
  <c r="AD12" i="13"/>
  <c r="X12" i="13"/>
  <c r="W12" i="13"/>
  <c r="V12" i="13"/>
  <c r="R12" i="13"/>
  <c r="U12" i="13" s="1"/>
  <c r="N12" i="13"/>
  <c r="X11" i="13"/>
  <c r="W11" i="13"/>
  <c r="R11" i="13"/>
  <c r="V11" i="13" s="1"/>
  <c r="N11" i="13"/>
  <c r="P11" i="13" s="1"/>
  <c r="X10" i="13"/>
  <c r="W10" i="13"/>
  <c r="R10" i="13"/>
  <c r="V10" i="13" s="1"/>
  <c r="N10" i="13"/>
  <c r="P10" i="13" s="1"/>
  <c r="X9" i="13"/>
  <c r="W9" i="13"/>
  <c r="V9" i="13"/>
  <c r="U9" i="13"/>
  <c r="T9" i="13"/>
  <c r="S9" i="13"/>
  <c r="AB9" i="13" s="1"/>
  <c r="R9" i="13"/>
  <c r="N9" i="13"/>
  <c r="A9" i="13"/>
  <c r="X8" i="13"/>
  <c r="W8" i="13"/>
  <c r="V8" i="13"/>
  <c r="U8" i="13"/>
  <c r="S8" i="13"/>
  <c r="R8" i="13"/>
  <c r="N8" i="13"/>
  <c r="P8" i="13" s="1"/>
  <c r="AA16" i="12"/>
  <c r="M16" i="12"/>
  <c r="L16" i="12"/>
  <c r="K16" i="12"/>
  <c r="J16" i="12"/>
  <c r="I16" i="12"/>
  <c r="H16" i="12"/>
  <c r="G16" i="12"/>
  <c r="F16" i="12"/>
  <c r="E16" i="12"/>
  <c r="D16" i="12"/>
  <c r="X15" i="12"/>
  <c r="W15" i="12"/>
  <c r="R15" i="12"/>
  <c r="T15" i="12" s="1"/>
  <c r="N15" i="12"/>
  <c r="O15" i="12" s="1"/>
  <c r="AD14" i="12"/>
  <c r="X14" i="12"/>
  <c r="W14" i="12"/>
  <c r="S14" i="12"/>
  <c r="R14" i="12"/>
  <c r="U14" i="12" s="1"/>
  <c r="N14" i="12"/>
  <c r="P14" i="12" s="1"/>
  <c r="AD13" i="12"/>
  <c r="X13" i="12"/>
  <c r="W13" i="12"/>
  <c r="R13" i="12"/>
  <c r="U13" i="12" s="1"/>
  <c r="N13" i="12"/>
  <c r="P13" i="12" s="1"/>
  <c r="AD12" i="12"/>
  <c r="X12" i="12"/>
  <c r="W12" i="12"/>
  <c r="R12" i="12"/>
  <c r="V12" i="12" s="1"/>
  <c r="N12" i="12"/>
  <c r="X11" i="12"/>
  <c r="W11" i="12"/>
  <c r="R11" i="12"/>
  <c r="V11" i="12" s="1"/>
  <c r="N11" i="12"/>
  <c r="X10" i="12"/>
  <c r="W10" i="12"/>
  <c r="R10" i="12"/>
  <c r="U10" i="12" s="1"/>
  <c r="N10" i="12"/>
  <c r="X9" i="12"/>
  <c r="W9" i="12"/>
  <c r="V9" i="12"/>
  <c r="R9" i="12"/>
  <c r="U9" i="12" s="1"/>
  <c r="N9" i="12"/>
  <c r="P9" i="12" s="1"/>
  <c r="A9" i="12"/>
  <c r="X8" i="12"/>
  <c r="W8" i="12"/>
  <c r="R8" i="12"/>
  <c r="R16" i="12" s="1"/>
  <c r="N8" i="12"/>
  <c r="AA16" i="11"/>
  <c r="M16" i="11"/>
  <c r="L16" i="11"/>
  <c r="K16" i="11"/>
  <c r="J16" i="11"/>
  <c r="I16" i="11"/>
  <c r="H16" i="11"/>
  <c r="G16" i="11"/>
  <c r="F16" i="11"/>
  <c r="E16" i="11"/>
  <c r="D16" i="11"/>
  <c r="X15" i="11"/>
  <c r="W15" i="11"/>
  <c r="U15" i="11"/>
  <c r="S15" i="11"/>
  <c r="R15" i="11"/>
  <c r="V15" i="11" s="1"/>
  <c r="O15" i="11"/>
  <c r="N15" i="11"/>
  <c r="P15" i="11" s="1"/>
  <c r="AD14" i="11"/>
  <c r="X14" i="11"/>
  <c r="W14" i="11"/>
  <c r="S14" i="11"/>
  <c r="R14" i="11"/>
  <c r="V14" i="11" s="1"/>
  <c r="N14" i="11"/>
  <c r="AD13" i="11"/>
  <c r="X13" i="11"/>
  <c r="W13" i="11"/>
  <c r="R13" i="11"/>
  <c r="T13" i="11" s="1"/>
  <c r="O13" i="11"/>
  <c r="N13" i="11"/>
  <c r="AD12" i="11"/>
  <c r="X12" i="11"/>
  <c r="W12" i="11"/>
  <c r="V12" i="11"/>
  <c r="R12" i="11"/>
  <c r="U12" i="11" s="1"/>
  <c r="P12" i="11"/>
  <c r="N12" i="11"/>
  <c r="O12" i="11" s="1"/>
  <c r="X11" i="11"/>
  <c r="W11" i="11"/>
  <c r="R11" i="11"/>
  <c r="V11" i="11" s="1"/>
  <c r="P11" i="11"/>
  <c r="N11" i="11"/>
  <c r="O11" i="11" s="1"/>
  <c r="X10" i="11"/>
  <c r="W10" i="11"/>
  <c r="R10" i="11"/>
  <c r="S10" i="11" s="1"/>
  <c r="N10" i="11"/>
  <c r="X9" i="11"/>
  <c r="W9" i="11"/>
  <c r="U9" i="11"/>
  <c r="T9" i="11"/>
  <c r="R9" i="11"/>
  <c r="S9" i="11" s="1"/>
  <c r="AB9" i="11" s="1"/>
  <c r="N9" i="11"/>
  <c r="A9" i="11"/>
  <c r="X8" i="11"/>
  <c r="W8" i="11"/>
  <c r="V8" i="11"/>
  <c r="R8" i="11"/>
  <c r="N8" i="11"/>
  <c r="O8" i="11" s="1"/>
  <c r="AA16" i="10"/>
  <c r="M16" i="10"/>
  <c r="L16" i="10"/>
  <c r="K16" i="10"/>
  <c r="J16" i="10"/>
  <c r="I16" i="10"/>
  <c r="H16" i="10"/>
  <c r="G16" i="10"/>
  <c r="F16" i="10"/>
  <c r="E16" i="10"/>
  <c r="D16" i="10"/>
  <c r="X15" i="10"/>
  <c r="W15" i="10"/>
  <c r="R15" i="10"/>
  <c r="T15" i="10" s="1"/>
  <c r="O15" i="10"/>
  <c r="N15" i="10"/>
  <c r="AD14" i="10"/>
  <c r="X14" i="10"/>
  <c r="W14" i="10"/>
  <c r="R14" i="10"/>
  <c r="U14" i="10" s="1"/>
  <c r="N14" i="10"/>
  <c r="P14" i="10" s="1"/>
  <c r="AD13" i="10"/>
  <c r="X13" i="10"/>
  <c r="W13" i="10"/>
  <c r="R13" i="10"/>
  <c r="S13" i="10" s="1"/>
  <c r="N13" i="10"/>
  <c r="P13" i="10" s="1"/>
  <c r="AD12" i="10"/>
  <c r="X12" i="10"/>
  <c r="W12" i="10"/>
  <c r="R12" i="10"/>
  <c r="V12" i="10" s="1"/>
  <c r="O12" i="10"/>
  <c r="N12" i="10"/>
  <c r="X11" i="10"/>
  <c r="W11" i="10"/>
  <c r="R11" i="10"/>
  <c r="V11" i="10" s="1"/>
  <c r="P11" i="10"/>
  <c r="N11" i="10"/>
  <c r="X10" i="10"/>
  <c r="W10" i="10"/>
  <c r="R10" i="10"/>
  <c r="U10" i="10" s="1"/>
  <c r="N10" i="10"/>
  <c r="X9" i="10"/>
  <c r="W9" i="10"/>
  <c r="V9" i="10"/>
  <c r="R9" i="10"/>
  <c r="U9" i="10" s="1"/>
  <c r="N9" i="10"/>
  <c r="A9" i="10"/>
  <c r="X8" i="10"/>
  <c r="W8" i="10"/>
  <c r="R8" i="10"/>
  <c r="N8" i="10"/>
  <c r="AA16" i="9"/>
  <c r="M16" i="9"/>
  <c r="L16" i="9"/>
  <c r="K16" i="9"/>
  <c r="J16" i="9"/>
  <c r="I16" i="9"/>
  <c r="H16" i="9"/>
  <c r="G16" i="9"/>
  <c r="F16" i="9"/>
  <c r="E16" i="9"/>
  <c r="D16" i="9"/>
  <c r="X15" i="9"/>
  <c r="W15" i="9"/>
  <c r="R15" i="9"/>
  <c r="T15" i="9" s="1"/>
  <c r="P15" i="9"/>
  <c r="N15" i="9"/>
  <c r="AD14" i="9"/>
  <c r="X14" i="9"/>
  <c r="W14" i="9"/>
  <c r="R14" i="9"/>
  <c r="V14" i="9" s="1"/>
  <c r="N14" i="9"/>
  <c r="P14" i="9" s="1"/>
  <c r="AD13" i="9"/>
  <c r="X13" i="9"/>
  <c r="W13" i="9"/>
  <c r="U13" i="9"/>
  <c r="R13" i="9"/>
  <c r="S13" i="9" s="1"/>
  <c r="N13" i="9"/>
  <c r="AD12" i="9"/>
  <c r="X12" i="9"/>
  <c r="W12" i="9"/>
  <c r="R12" i="9"/>
  <c r="V12" i="9" s="1"/>
  <c r="N12" i="9"/>
  <c r="X11" i="9"/>
  <c r="W11" i="9"/>
  <c r="R11" i="9"/>
  <c r="V11" i="9" s="1"/>
  <c r="N11" i="9"/>
  <c r="X10" i="9"/>
  <c r="W10" i="9"/>
  <c r="V10" i="9"/>
  <c r="T10" i="9"/>
  <c r="R10" i="9"/>
  <c r="U10" i="9" s="1"/>
  <c r="N10" i="9"/>
  <c r="X9" i="9"/>
  <c r="W9" i="9"/>
  <c r="V9" i="9"/>
  <c r="U9" i="9"/>
  <c r="T9" i="9"/>
  <c r="R9" i="9"/>
  <c r="S9" i="9" s="1"/>
  <c r="AB9" i="9" s="1"/>
  <c r="N9" i="9"/>
  <c r="P9" i="9" s="1"/>
  <c r="A9" i="9"/>
  <c r="X8" i="9"/>
  <c r="W8" i="9"/>
  <c r="U8" i="9"/>
  <c r="R8" i="9"/>
  <c r="R16" i="9" s="1"/>
  <c r="N8" i="9"/>
  <c r="AA16" i="8"/>
  <c r="M16" i="8"/>
  <c r="L16" i="8"/>
  <c r="K16" i="8"/>
  <c r="J16" i="8"/>
  <c r="I16" i="8"/>
  <c r="H16" i="8"/>
  <c r="G16" i="8"/>
  <c r="F16" i="8"/>
  <c r="E16" i="8"/>
  <c r="D16" i="8"/>
  <c r="X15" i="8"/>
  <c r="W15" i="8"/>
  <c r="U15" i="8"/>
  <c r="S15" i="8"/>
  <c r="R15" i="8"/>
  <c r="T15" i="8" s="1"/>
  <c r="O15" i="8"/>
  <c r="N15" i="8"/>
  <c r="AD14" i="8"/>
  <c r="X14" i="8"/>
  <c r="W14" i="8"/>
  <c r="V14" i="8"/>
  <c r="R14" i="8"/>
  <c r="U14" i="8" s="1"/>
  <c r="N14" i="8"/>
  <c r="AD13" i="8"/>
  <c r="X13" i="8"/>
  <c r="W13" i="8"/>
  <c r="V13" i="8"/>
  <c r="R13" i="8"/>
  <c r="S13" i="8" s="1"/>
  <c r="N13" i="8"/>
  <c r="P13" i="8" s="1"/>
  <c r="AD12" i="8"/>
  <c r="X12" i="8"/>
  <c r="W12" i="8"/>
  <c r="R12" i="8"/>
  <c r="U12" i="8" s="1"/>
  <c r="N12" i="8"/>
  <c r="O12" i="8" s="1"/>
  <c r="X11" i="8"/>
  <c r="W11" i="8"/>
  <c r="R11" i="8"/>
  <c r="V11" i="8" s="1"/>
  <c r="P11" i="8"/>
  <c r="O11" i="8"/>
  <c r="N11" i="8"/>
  <c r="X10" i="8"/>
  <c r="W10" i="8"/>
  <c r="R10" i="8"/>
  <c r="S10" i="8" s="1"/>
  <c r="N10" i="8"/>
  <c r="X9" i="8"/>
  <c r="W9" i="8"/>
  <c r="V9" i="8"/>
  <c r="S9" i="8"/>
  <c r="R9" i="8"/>
  <c r="U9" i="8" s="1"/>
  <c r="N9" i="8"/>
  <c r="P9" i="8" s="1"/>
  <c r="A9" i="8"/>
  <c r="X8" i="8"/>
  <c r="W8" i="8"/>
  <c r="R8" i="8"/>
  <c r="N8" i="8"/>
  <c r="O8" i="8" s="1"/>
  <c r="AA16" i="7"/>
  <c r="M16" i="7"/>
  <c r="L16" i="7"/>
  <c r="K16" i="7"/>
  <c r="J16" i="7"/>
  <c r="I16" i="7"/>
  <c r="H16" i="7"/>
  <c r="G16" i="7"/>
  <c r="F16" i="7"/>
  <c r="E16" i="7"/>
  <c r="D16" i="7"/>
  <c r="X15" i="7"/>
  <c r="W15" i="7"/>
  <c r="R15" i="7"/>
  <c r="T15" i="7" s="1"/>
  <c r="N15" i="7"/>
  <c r="AD14" i="7"/>
  <c r="X14" i="7"/>
  <c r="W14" i="7"/>
  <c r="R14" i="7"/>
  <c r="U14" i="7" s="1"/>
  <c r="N14" i="7"/>
  <c r="P14" i="7" s="1"/>
  <c r="AD13" i="7"/>
  <c r="X13" i="7"/>
  <c r="W13" i="7"/>
  <c r="R13" i="7"/>
  <c r="U13" i="7" s="1"/>
  <c r="N13" i="7"/>
  <c r="O13" i="7" s="1"/>
  <c r="AD12" i="7"/>
  <c r="X12" i="7"/>
  <c r="W12" i="7"/>
  <c r="R12" i="7"/>
  <c r="V12" i="7" s="1"/>
  <c r="N12" i="7"/>
  <c r="P12" i="7" s="1"/>
  <c r="X11" i="7"/>
  <c r="W11" i="7"/>
  <c r="R11" i="7"/>
  <c r="V11" i="7" s="1"/>
  <c r="N11" i="7"/>
  <c r="O11" i="7" s="1"/>
  <c r="X10" i="7"/>
  <c r="W10" i="7"/>
  <c r="R10" i="7"/>
  <c r="V10" i="7" s="1"/>
  <c r="N10" i="7"/>
  <c r="A10" i="7"/>
  <c r="X9" i="7"/>
  <c r="W9" i="7"/>
  <c r="R9" i="7"/>
  <c r="V9" i="7" s="1"/>
  <c r="N9" i="7"/>
  <c r="P9" i="7" s="1"/>
  <c r="A9" i="7"/>
  <c r="X8" i="7"/>
  <c r="W8" i="7"/>
  <c r="R8" i="7"/>
  <c r="N8" i="7"/>
  <c r="O8" i="7" s="1"/>
  <c r="AA16" i="6"/>
  <c r="M16" i="6"/>
  <c r="L16" i="6"/>
  <c r="K16" i="6"/>
  <c r="J16" i="6"/>
  <c r="I16" i="6"/>
  <c r="H16" i="6"/>
  <c r="G16" i="6"/>
  <c r="F16" i="6"/>
  <c r="E16" i="6"/>
  <c r="D16" i="6"/>
  <c r="AD13" i="6"/>
  <c r="X13" i="6"/>
  <c r="W13" i="6"/>
  <c r="V13" i="6"/>
  <c r="R13" i="6"/>
  <c r="S13" i="6" s="1"/>
  <c r="P13" i="6"/>
  <c r="N13" i="6"/>
  <c r="O13" i="6" s="1"/>
  <c r="Y13" i="6" s="1"/>
  <c r="AD12" i="6"/>
  <c r="X12" i="6"/>
  <c r="W12" i="6"/>
  <c r="R12" i="6"/>
  <c r="T12" i="6" s="1"/>
  <c r="N12" i="6"/>
  <c r="P12" i="6" s="1"/>
  <c r="X11" i="6"/>
  <c r="W11" i="6"/>
  <c r="R11" i="6"/>
  <c r="V11" i="6" s="1"/>
  <c r="N11" i="6"/>
  <c r="X10" i="6"/>
  <c r="W10" i="6"/>
  <c r="T10" i="6"/>
  <c r="R10" i="6"/>
  <c r="S10" i="6" s="1"/>
  <c r="N10" i="6"/>
  <c r="P10" i="6" s="1"/>
  <c r="X9" i="6"/>
  <c r="W9" i="6"/>
  <c r="V9" i="6"/>
  <c r="R9" i="6"/>
  <c r="U9" i="6" s="1"/>
  <c r="N9" i="6"/>
  <c r="P9" i="6" s="1"/>
  <c r="A9" i="6"/>
  <c r="X8" i="6"/>
  <c r="W8" i="6"/>
  <c r="R8" i="6"/>
  <c r="R16" i="6" s="1"/>
  <c r="P8" i="6"/>
  <c r="Q8" i="6" s="1"/>
  <c r="O8" i="6"/>
  <c r="N8" i="6"/>
  <c r="A6" i="4"/>
  <c r="AA16" i="3"/>
  <c r="M16" i="3"/>
  <c r="L16" i="3"/>
  <c r="K16" i="3"/>
  <c r="J16" i="3"/>
  <c r="I16" i="3"/>
  <c r="H16" i="3"/>
  <c r="G16" i="3"/>
  <c r="F16" i="3"/>
  <c r="E16" i="3"/>
  <c r="D16" i="3"/>
  <c r="AD13" i="3"/>
  <c r="X13" i="3"/>
  <c r="W13" i="3"/>
  <c r="R13" i="3"/>
  <c r="V13" i="3" s="1"/>
  <c r="N13" i="3"/>
  <c r="AD12" i="3"/>
  <c r="X12" i="3"/>
  <c r="W12" i="3"/>
  <c r="R12" i="3"/>
  <c r="T12" i="3" s="1"/>
  <c r="N12" i="3"/>
  <c r="X11" i="3"/>
  <c r="W11" i="3"/>
  <c r="R11" i="3"/>
  <c r="V11" i="3" s="1"/>
  <c r="N11" i="3"/>
  <c r="O11" i="3" s="1"/>
  <c r="X10" i="3"/>
  <c r="W10" i="3"/>
  <c r="R10" i="3"/>
  <c r="V10" i="3" s="1"/>
  <c r="N10" i="3"/>
  <c r="P10" i="3" s="1"/>
  <c r="X9" i="3"/>
  <c r="W9" i="3"/>
  <c r="R9" i="3"/>
  <c r="V9" i="3" s="1"/>
  <c r="N9" i="3"/>
  <c r="A9" i="3"/>
  <c r="X8" i="3"/>
  <c r="W8" i="3"/>
  <c r="R8" i="3"/>
  <c r="T8" i="3" s="1"/>
  <c r="N8" i="3"/>
  <c r="N8" i="2"/>
  <c r="O8" i="2" s="1"/>
  <c r="W8" i="2"/>
  <c r="AA16" i="2"/>
  <c r="M16" i="2"/>
  <c r="L16" i="2"/>
  <c r="K16" i="2"/>
  <c r="J16" i="2"/>
  <c r="I16" i="2"/>
  <c r="H16" i="2"/>
  <c r="G16" i="2"/>
  <c r="F16" i="2"/>
  <c r="E16" i="2"/>
  <c r="D16" i="2"/>
  <c r="AD12" i="2"/>
  <c r="X12" i="2"/>
  <c r="W12" i="2"/>
  <c r="R12" i="2"/>
  <c r="S12" i="2" s="1"/>
  <c r="N12" i="2"/>
  <c r="P12" i="2" s="1"/>
  <c r="X11" i="2"/>
  <c r="W11" i="2"/>
  <c r="R11" i="2"/>
  <c r="U11" i="2" s="1"/>
  <c r="N11" i="2"/>
  <c r="X10" i="2"/>
  <c r="W10" i="2"/>
  <c r="R10" i="2"/>
  <c r="T10" i="2" s="1"/>
  <c r="N10" i="2"/>
  <c r="P10" i="2" s="1"/>
  <c r="X9" i="2"/>
  <c r="W9" i="2"/>
  <c r="R9" i="2"/>
  <c r="V9" i="2" s="1"/>
  <c r="N9" i="2"/>
  <c r="O9" i="2" s="1"/>
  <c r="A9" i="2"/>
  <c r="A10" i="2" s="1"/>
  <c r="X8" i="2"/>
  <c r="R8" i="2"/>
  <c r="V8" i="2" s="1"/>
  <c r="F11" i="19" l="1"/>
  <c r="O10" i="14"/>
  <c r="O14" i="14"/>
  <c r="Y14" i="14" s="1"/>
  <c r="S8" i="14"/>
  <c r="AB8" i="14" s="1"/>
  <c r="AB9" i="14"/>
  <c r="P10" i="14"/>
  <c r="O11" i="14"/>
  <c r="Q11" i="14" s="1"/>
  <c r="T8" i="14"/>
  <c r="S10" i="14"/>
  <c r="V11" i="14"/>
  <c r="U12" i="14"/>
  <c r="T10" i="14"/>
  <c r="T15" i="14" s="1"/>
  <c r="V12" i="14"/>
  <c r="S10" i="13"/>
  <c r="AB15" i="13"/>
  <c r="T10" i="13"/>
  <c r="O8" i="13"/>
  <c r="Q8" i="13" s="1"/>
  <c r="O11" i="13"/>
  <c r="R16" i="13"/>
  <c r="O10" i="13"/>
  <c r="O12" i="13"/>
  <c r="S14" i="13"/>
  <c r="AB14" i="13" s="1"/>
  <c r="O15" i="13"/>
  <c r="P12" i="13"/>
  <c r="Q12" i="13" s="1"/>
  <c r="P15" i="13"/>
  <c r="Q15" i="13" s="1"/>
  <c r="O11" i="12"/>
  <c r="Y11" i="12" s="1"/>
  <c r="O13" i="12"/>
  <c r="Y13" i="12" s="1"/>
  <c r="Q15" i="12"/>
  <c r="O8" i="12"/>
  <c r="Q8" i="12" s="1"/>
  <c r="P11" i="12"/>
  <c r="O12" i="12"/>
  <c r="P15" i="12"/>
  <c r="Y15" i="12" s="1"/>
  <c r="P8" i="12"/>
  <c r="S9" i="12"/>
  <c r="AB9" i="12" s="1"/>
  <c r="S10" i="12"/>
  <c r="AB10" i="12" s="1"/>
  <c r="P12" i="12"/>
  <c r="Q12" i="12" s="1"/>
  <c r="V13" i="12"/>
  <c r="T14" i="12"/>
  <c r="T9" i="12"/>
  <c r="T10" i="12"/>
  <c r="V14" i="12"/>
  <c r="V10" i="12"/>
  <c r="T11" i="12"/>
  <c r="Y15" i="11"/>
  <c r="V9" i="11"/>
  <c r="U13" i="11"/>
  <c r="T14" i="11"/>
  <c r="AB14" i="11" s="1"/>
  <c r="V13" i="11"/>
  <c r="U14" i="11"/>
  <c r="Y11" i="11"/>
  <c r="AB15" i="11"/>
  <c r="T15" i="11"/>
  <c r="P8" i="11"/>
  <c r="T10" i="11"/>
  <c r="R16" i="11"/>
  <c r="Y12" i="11"/>
  <c r="Q15" i="11"/>
  <c r="O11" i="10"/>
  <c r="Y11" i="10" s="1"/>
  <c r="O13" i="10"/>
  <c r="Q13" i="10" s="1"/>
  <c r="Q8" i="10"/>
  <c r="Y12" i="10"/>
  <c r="AB13" i="10"/>
  <c r="O8" i="10"/>
  <c r="S9" i="10"/>
  <c r="S10" i="10"/>
  <c r="AB10" i="10" s="1"/>
  <c r="P12" i="10"/>
  <c r="Q12" i="10" s="1"/>
  <c r="T13" i="10"/>
  <c r="S14" i="10"/>
  <c r="AB14" i="10" s="1"/>
  <c r="P15" i="10"/>
  <c r="Y15" i="10" s="1"/>
  <c r="P8" i="10"/>
  <c r="T9" i="10"/>
  <c r="T10" i="10"/>
  <c r="U13" i="10"/>
  <c r="T14" i="10"/>
  <c r="R16" i="10"/>
  <c r="V10" i="10"/>
  <c r="V13" i="10"/>
  <c r="AE13" i="10" s="1"/>
  <c r="V14" i="10"/>
  <c r="U15" i="10"/>
  <c r="Q15" i="9"/>
  <c r="Z15" i="9" s="1"/>
  <c r="O11" i="9"/>
  <c r="Y11" i="9" s="1"/>
  <c r="O12" i="9"/>
  <c r="Y12" i="9" s="1"/>
  <c r="T13" i="9"/>
  <c r="AB13" i="9" s="1"/>
  <c r="S14" i="9"/>
  <c r="O15" i="9"/>
  <c r="Y15" i="9" s="1"/>
  <c r="O8" i="9"/>
  <c r="Q8" i="9" s="1"/>
  <c r="P11" i="9"/>
  <c r="P12" i="9"/>
  <c r="T14" i="9"/>
  <c r="P8" i="9"/>
  <c r="S10" i="9"/>
  <c r="AB10" i="9" s="1"/>
  <c r="V13" i="9"/>
  <c r="U14" i="9"/>
  <c r="O13" i="8"/>
  <c r="Y13" i="8" s="1"/>
  <c r="R16" i="8"/>
  <c r="T9" i="8"/>
  <c r="T13" i="8"/>
  <c r="AB13" i="8" s="1"/>
  <c r="S14" i="8"/>
  <c r="AB14" i="8" s="1"/>
  <c r="P15" i="8"/>
  <c r="Q15" i="8" s="1"/>
  <c r="Y11" i="8"/>
  <c r="AB9" i="8"/>
  <c r="V8" i="8"/>
  <c r="V12" i="8"/>
  <c r="U13" i="8"/>
  <c r="T14" i="8"/>
  <c r="P8" i="7"/>
  <c r="Q8" i="7" s="1"/>
  <c r="T9" i="7"/>
  <c r="S10" i="7"/>
  <c r="P11" i="7"/>
  <c r="Q11" i="7" s="1"/>
  <c r="O12" i="7"/>
  <c r="Q12" i="7" s="1"/>
  <c r="AE12" i="7" s="1"/>
  <c r="P13" i="7"/>
  <c r="Y13" i="7" s="1"/>
  <c r="S14" i="7"/>
  <c r="U15" i="7"/>
  <c r="R16" i="7"/>
  <c r="U9" i="7"/>
  <c r="T10" i="7"/>
  <c r="T14" i="7"/>
  <c r="AB14" i="7" s="1"/>
  <c r="V15" i="7"/>
  <c r="S9" i="7"/>
  <c r="U10" i="7"/>
  <c r="V13" i="7"/>
  <c r="V14" i="7"/>
  <c r="A10" i="6"/>
  <c r="A11" i="6" s="1"/>
  <c r="T13" i="6"/>
  <c r="AB13" i="6" s="1"/>
  <c r="AB10" i="6"/>
  <c r="U13" i="6"/>
  <c r="U10" i="6"/>
  <c r="V10" i="6"/>
  <c r="O12" i="6"/>
  <c r="Y12" i="6" s="1"/>
  <c r="T9" i="3"/>
  <c r="S9" i="3"/>
  <c r="P11" i="3"/>
  <c r="S13" i="3"/>
  <c r="U8" i="3"/>
  <c r="Y11" i="3"/>
  <c r="I7" i="19"/>
  <c r="I11" i="19" s="1"/>
  <c r="H11" i="17"/>
  <c r="AB12" i="14"/>
  <c r="S13" i="14"/>
  <c r="T13" i="14"/>
  <c r="P8" i="14"/>
  <c r="Q8" i="14" s="1"/>
  <c r="R15" i="14"/>
  <c r="Y11" i="14"/>
  <c r="Q14" i="14"/>
  <c r="Z14" i="14" s="1"/>
  <c r="H8" i="16"/>
  <c r="O9" i="14"/>
  <c r="Y9" i="14" s="1"/>
  <c r="A10" i="14"/>
  <c r="A11" i="14" s="1"/>
  <c r="A12" i="14" s="1"/>
  <c r="U10" i="14"/>
  <c r="AB10" i="14" s="1"/>
  <c r="P12" i="14"/>
  <c r="Q12" i="14" s="1"/>
  <c r="O13" i="14"/>
  <c r="V14" i="14"/>
  <c r="P9" i="14"/>
  <c r="P13" i="14"/>
  <c r="S11" i="14"/>
  <c r="T11" i="14"/>
  <c r="S14" i="14"/>
  <c r="AB14" i="14" s="1"/>
  <c r="Y10" i="13"/>
  <c r="Q10" i="13"/>
  <c r="Q13" i="13"/>
  <c r="Y8" i="13"/>
  <c r="O9" i="13"/>
  <c r="Y9" i="13" s="1"/>
  <c r="A10" i="13"/>
  <c r="A11" i="13" s="1"/>
  <c r="U10" i="13"/>
  <c r="AB10" i="13" s="1"/>
  <c r="S11" i="13"/>
  <c r="P13" i="13"/>
  <c r="Y13" i="13" s="1"/>
  <c r="O14" i="13"/>
  <c r="V15" i="13"/>
  <c r="P9" i="13"/>
  <c r="T11" i="13"/>
  <c r="P14" i="13"/>
  <c r="Q14" i="13" s="1"/>
  <c r="U11" i="13"/>
  <c r="S12" i="13"/>
  <c r="T8" i="13"/>
  <c r="T12" i="13"/>
  <c r="S13" i="13"/>
  <c r="T13" i="13"/>
  <c r="AB14" i="12"/>
  <c r="Q14" i="12"/>
  <c r="Q13" i="12"/>
  <c r="U15" i="12"/>
  <c r="O9" i="12"/>
  <c r="Y9" i="12" s="1"/>
  <c r="A10" i="12"/>
  <c r="S11" i="12"/>
  <c r="AB11" i="12" s="1"/>
  <c r="O14" i="12"/>
  <c r="Y14" i="12" s="1"/>
  <c r="V15" i="12"/>
  <c r="S8" i="12"/>
  <c r="O10" i="12"/>
  <c r="U11" i="12"/>
  <c r="S12" i="12"/>
  <c r="AB12" i="12" s="1"/>
  <c r="T8" i="12"/>
  <c r="T16" i="12" s="1"/>
  <c r="P10" i="12"/>
  <c r="P16" i="12" s="1"/>
  <c r="T12" i="12"/>
  <c r="S13" i="12"/>
  <c r="U8" i="12"/>
  <c r="U12" i="12"/>
  <c r="T13" i="12"/>
  <c r="V8" i="12"/>
  <c r="S15" i="12"/>
  <c r="Y8" i="11"/>
  <c r="Q14" i="11"/>
  <c r="Z15" i="11"/>
  <c r="Q8" i="11"/>
  <c r="O9" i="11"/>
  <c r="A10" i="11"/>
  <c r="A11" i="11" s="1"/>
  <c r="U10" i="11"/>
  <c r="AB10" i="11" s="1"/>
  <c r="S11" i="11"/>
  <c r="Q12" i="11"/>
  <c r="P13" i="11"/>
  <c r="Y13" i="11" s="1"/>
  <c r="O14" i="11"/>
  <c r="Y14" i="11" s="1"/>
  <c r="P9" i="11"/>
  <c r="P16" i="11" s="1"/>
  <c r="V10" i="11"/>
  <c r="T11" i="11"/>
  <c r="P14" i="11"/>
  <c r="S8" i="11"/>
  <c r="O10" i="11"/>
  <c r="U11" i="11"/>
  <c r="S12" i="11"/>
  <c r="AB12" i="11" s="1"/>
  <c r="T8" i="11"/>
  <c r="P10" i="11"/>
  <c r="T12" i="11"/>
  <c r="S13" i="11"/>
  <c r="AB13" i="11" s="1"/>
  <c r="U8" i="11"/>
  <c r="Q11" i="11"/>
  <c r="Z8" i="10"/>
  <c r="Y8" i="10"/>
  <c r="O9" i="10"/>
  <c r="A10" i="10"/>
  <c r="A11" i="10" s="1"/>
  <c r="A12" i="10" s="1"/>
  <c r="A13" i="10" s="1"/>
  <c r="S11" i="10"/>
  <c r="O14" i="10"/>
  <c r="Y14" i="10" s="1"/>
  <c r="V15" i="10"/>
  <c r="P9" i="10"/>
  <c r="T11" i="10"/>
  <c r="S8" i="10"/>
  <c r="O10" i="10"/>
  <c r="Y10" i="10" s="1"/>
  <c r="U11" i="10"/>
  <c r="S12" i="10"/>
  <c r="Q14" i="10"/>
  <c r="Y13" i="10"/>
  <c r="Z13" i="10" s="1"/>
  <c r="T8" i="10"/>
  <c r="T16" i="10" s="1"/>
  <c r="P10" i="10"/>
  <c r="T12" i="10"/>
  <c r="U8" i="10"/>
  <c r="U16" i="10" s="1"/>
  <c r="U12" i="10"/>
  <c r="V8" i="10"/>
  <c r="S15" i="10"/>
  <c r="AB15" i="10" s="1"/>
  <c r="O13" i="9"/>
  <c r="Y13" i="9" s="1"/>
  <c r="U15" i="9"/>
  <c r="Y8" i="9"/>
  <c r="O9" i="9"/>
  <c r="Y9" i="9" s="1"/>
  <c r="A10" i="9"/>
  <c r="A11" i="9" s="1"/>
  <c r="S11" i="9"/>
  <c r="P13" i="9"/>
  <c r="O14" i="9"/>
  <c r="Y14" i="9" s="1"/>
  <c r="V15" i="9"/>
  <c r="U11" i="9"/>
  <c r="S12" i="9"/>
  <c r="T11" i="9"/>
  <c r="S8" i="9"/>
  <c r="O10" i="9"/>
  <c r="T8" i="9"/>
  <c r="P10" i="9"/>
  <c r="T12" i="9"/>
  <c r="U12" i="9"/>
  <c r="U16" i="9" s="1"/>
  <c r="V8" i="9"/>
  <c r="V16" i="9" s="1"/>
  <c r="S15" i="9"/>
  <c r="AB15" i="8"/>
  <c r="T10" i="8"/>
  <c r="AB10" i="8" s="1"/>
  <c r="P12" i="8"/>
  <c r="Y12" i="8" s="1"/>
  <c r="O9" i="8"/>
  <c r="Y9" i="8" s="1"/>
  <c r="A10" i="8"/>
  <c r="A11" i="8" s="1"/>
  <c r="U10" i="8"/>
  <c r="S11" i="8"/>
  <c r="O14" i="8"/>
  <c r="V15" i="8"/>
  <c r="T11" i="8"/>
  <c r="P14" i="8"/>
  <c r="Q9" i="8"/>
  <c r="O10" i="8"/>
  <c r="Y10" i="8" s="1"/>
  <c r="U11" i="8"/>
  <c r="S12" i="8"/>
  <c r="Q13" i="8"/>
  <c r="S8" i="8"/>
  <c r="T8" i="8"/>
  <c r="P10" i="8"/>
  <c r="T12" i="8"/>
  <c r="P8" i="8"/>
  <c r="V10" i="8"/>
  <c r="V16" i="8" s="1"/>
  <c r="U8" i="8"/>
  <c r="Q11" i="8"/>
  <c r="Y8" i="7"/>
  <c r="A11" i="7"/>
  <c r="U11" i="7"/>
  <c r="S12" i="7"/>
  <c r="P15" i="7"/>
  <c r="S11" i="7"/>
  <c r="O14" i="7"/>
  <c r="Y14" i="7" s="1"/>
  <c r="T11" i="7"/>
  <c r="Q13" i="7"/>
  <c r="O15" i="7"/>
  <c r="Y15" i="7" s="1"/>
  <c r="S8" i="7"/>
  <c r="O10" i="7"/>
  <c r="T8" i="7"/>
  <c r="P10" i="7"/>
  <c r="T12" i="7"/>
  <c r="S13" i="7"/>
  <c r="AB13" i="7" s="1"/>
  <c r="O9" i="7"/>
  <c r="Y9" i="7" s="1"/>
  <c r="U8" i="7"/>
  <c r="U12" i="7"/>
  <c r="T13" i="7"/>
  <c r="V8" i="7"/>
  <c r="V16" i="7" s="1"/>
  <c r="S15" i="7"/>
  <c r="AB15" i="7" s="1"/>
  <c r="U11" i="6"/>
  <c r="S12" i="6"/>
  <c r="Y8" i="6"/>
  <c r="Z8" i="6" s="1"/>
  <c r="Q13" i="6"/>
  <c r="U8" i="6"/>
  <c r="S9" i="6"/>
  <c r="O11" i="6"/>
  <c r="Y11" i="6" s="1"/>
  <c r="U12" i="6"/>
  <c r="O9" i="6"/>
  <c r="Y9" i="6" s="1"/>
  <c r="Q12" i="6"/>
  <c r="S8" i="6"/>
  <c r="T8" i="6"/>
  <c r="V8" i="6"/>
  <c r="T9" i="6"/>
  <c r="P11" i="6"/>
  <c r="V12" i="6"/>
  <c r="S11" i="6"/>
  <c r="T11" i="6"/>
  <c r="O10" i="6"/>
  <c r="Y10" i="6" s="1"/>
  <c r="U12" i="2"/>
  <c r="O12" i="2"/>
  <c r="V8" i="3"/>
  <c r="U9" i="3"/>
  <c r="AB9" i="3" s="1"/>
  <c r="U12" i="3"/>
  <c r="T13" i="3"/>
  <c r="AB13" i="3" s="1"/>
  <c r="V12" i="3"/>
  <c r="U13" i="3"/>
  <c r="P9" i="2"/>
  <c r="Q9" i="2" s="1"/>
  <c r="R16" i="2"/>
  <c r="T11" i="2"/>
  <c r="U8" i="2"/>
  <c r="V11" i="2"/>
  <c r="T12" i="2"/>
  <c r="A7" i="4"/>
  <c r="O8" i="3"/>
  <c r="S10" i="3"/>
  <c r="Q11" i="3"/>
  <c r="O12" i="3"/>
  <c r="R16" i="3"/>
  <c r="P8" i="3"/>
  <c r="T10" i="3"/>
  <c r="P12" i="3"/>
  <c r="O13" i="3"/>
  <c r="O9" i="3"/>
  <c r="A10" i="3"/>
  <c r="A11" i="3" s="1"/>
  <c r="U10" i="3"/>
  <c r="S11" i="3"/>
  <c r="P13" i="3"/>
  <c r="P9" i="3"/>
  <c r="T11" i="3"/>
  <c r="S8" i="3"/>
  <c r="U11" i="3"/>
  <c r="S12" i="3"/>
  <c r="O10" i="3"/>
  <c r="A11" i="2"/>
  <c r="V12" i="2"/>
  <c r="O10" i="2"/>
  <c r="Y10" i="2" s="1"/>
  <c r="S8" i="2"/>
  <c r="S10" i="2"/>
  <c r="T8" i="2"/>
  <c r="U10" i="2"/>
  <c r="V10" i="2"/>
  <c r="S11" i="2"/>
  <c r="U9" i="2"/>
  <c r="O11" i="2"/>
  <c r="S9" i="2"/>
  <c r="T9" i="2"/>
  <c r="P8" i="2"/>
  <c r="P11" i="2"/>
  <c r="N8" i="1"/>
  <c r="O8" i="1" s="1"/>
  <c r="X8" i="1"/>
  <c r="O33" i="1"/>
  <c r="O31" i="1"/>
  <c r="AF16" i="1"/>
  <c r="AA16" i="1"/>
  <c r="M16" i="1"/>
  <c r="L16" i="1"/>
  <c r="K16" i="1"/>
  <c r="J16" i="1"/>
  <c r="I16" i="1"/>
  <c r="H16" i="1"/>
  <c r="G16" i="1"/>
  <c r="F16" i="1"/>
  <c r="E16" i="1"/>
  <c r="D16" i="1"/>
  <c r="X10" i="1"/>
  <c r="W10" i="1"/>
  <c r="R10" i="1"/>
  <c r="T10" i="1" s="1"/>
  <c r="N10" i="1"/>
  <c r="X9" i="1"/>
  <c r="W9" i="1"/>
  <c r="R9" i="1"/>
  <c r="T9" i="1" s="1"/>
  <c r="N9" i="1"/>
  <c r="O9" i="1" s="1"/>
  <c r="A9" i="1"/>
  <c r="A10" i="1" s="1"/>
  <c r="W8" i="1"/>
  <c r="R8" i="1"/>
  <c r="S8" i="1" s="1"/>
  <c r="A12" i="13" l="1"/>
  <c r="A13" i="13" s="1"/>
  <c r="AE11" i="14"/>
  <c r="Z11" i="14"/>
  <c r="V15" i="14"/>
  <c r="U15" i="14"/>
  <c r="A13" i="14"/>
  <c r="A14" i="14" s="1"/>
  <c r="Y10" i="14"/>
  <c r="Q10" i="14"/>
  <c r="AE12" i="13"/>
  <c r="Q11" i="13"/>
  <c r="Z11" i="13" s="1"/>
  <c r="Y11" i="13"/>
  <c r="P16" i="13"/>
  <c r="AB13" i="13"/>
  <c r="Z8" i="13"/>
  <c r="Y15" i="13"/>
  <c r="Z15" i="13" s="1"/>
  <c r="AC15" i="13" s="1"/>
  <c r="AD15" i="13" s="1"/>
  <c r="AE15" i="13" s="1"/>
  <c r="Y12" i="13"/>
  <c r="Z12" i="13" s="1"/>
  <c r="U16" i="13"/>
  <c r="AE12" i="12"/>
  <c r="Z15" i="12"/>
  <c r="Y8" i="12"/>
  <c r="Z8" i="12" s="1"/>
  <c r="V16" i="12"/>
  <c r="Y12" i="12"/>
  <c r="Z12" i="12" s="1"/>
  <c r="Y10" i="12"/>
  <c r="Q11" i="12"/>
  <c r="Z11" i="12" s="1"/>
  <c r="AC11" i="12" s="1"/>
  <c r="AD11" i="12" s="1"/>
  <c r="AE11" i="12" s="1"/>
  <c r="AC15" i="11"/>
  <c r="AD15" i="11" s="1"/>
  <c r="AE15" i="11" s="1"/>
  <c r="Q13" i="11"/>
  <c r="V16" i="11"/>
  <c r="Y9" i="11"/>
  <c r="AE12" i="10"/>
  <c r="Z12" i="10"/>
  <c r="P16" i="10"/>
  <c r="Q15" i="10"/>
  <c r="Z15" i="10" s="1"/>
  <c r="V16" i="10"/>
  <c r="Q10" i="10"/>
  <c r="Z10" i="10" s="1"/>
  <c r="AC10" i="10" s="1"/>
  <c r="AD10" i="10" s="1"/>
  <c r="AE10" i="10" s="1"/>
  <c r="AB9" i="10"/>
  <c r="Q11" i="10"/>
  <c r="Z11" i="10" s="1"/>
  <c r="T16" i="9"/>
  <c r="Z8" i="9"/>
  <c r="Q9" i="9"/>
  <c r="P16" i="9"/>
  <c r="AB11" i="9"/>
  <c r="Q12" i="9"/>
  <c r="AB14" i="9"/>
  <c r="Q11" i="9"/>
  <c r="Z11" i="9" s="1"/>
  <c r="AC11" i="9" s="1"/>
  <c r="AD11" i="9" s="1"/>
  <c r="AE11" i="9" s="1"/>
  <c r="Z15" i="8"/>
  <c r="AC15" i="8" s="1"/>
  <c r="AD15" i="8" s="1"/>
  <c r="AE15" i="8" s="1"/>
  <c r="Q14" i="8"/>
  <c r="Q10" i="8"/>
  <c r="AB11" i="8"/>
  <c r="Y15" i="8"/>
  <c r="A12" i="8"/>
  <c r="P16" i="8"/>
  <c r="Y12" i="7"/>
  <c r="Z12" i="7" s="1"/>
  <c r="Z8" i="7"/>
  <c r="AB10" i="7"/>
  <c r="AB9" i="7"/>
  <c r="Y11" i="7"/>
  <c r="Z11" i="7" s="1"/>
  <c r="P16" i="7"/>
  <c r="T16" i="6"/>
  <c r="A12" i="6"/>
  <c r="V16" i="6"/>
  <c r="V16" i="2"/>
  <c r="P9" i="1"/>
  <c r="V16" i="3"/>
  <c r="Y12" i="3"/>
  <c r="AB12" i="3"/>
  <c r="U16" i="3"/>
  <c r="Y9" i="2"/>
  <c r="AB12" i="2"/>
  <c r="V9" i="1"/>
  <c r="P15" i="14"/>
  <c r="Y8" i="14"/>
  <c r="Z8" i="14" s="1"/>
  <c r="AC8" i="14" s="1"/>
  <c r="AD8" i="14" s="1"/>
  <c r="AB13" i="14"/>
  <c r="Y13" i="14"/>
  <c r="Q13" i="14"/>
  <c r="AE13" i="14" s="1"/>
  <c r="Y12" i="14"/>
  <c r="Z12" i="14" s="1"/>
  <c r="H9" i="16"/>
  <c r="AE12" i="14"/>
  <c r="AC14" i="14"/>
  <c r="AD14" i="14" s="1"/>
  <c r="AE14" i="14" s="1"/>
  <c r="AB11" i="14"/>
  <c r="O15" i="14"/>
  <c r="S15" i="14"/>
  <c r="Q9" i="14"/>
  <c r="AE14" i="13"/>
  <c r="AE13" i="13"/>
  <c r="Z13" i="13"/>
  <c r="T16" i="13"/>
  <c r="Y14" i="13"/>
  <c r="Z14" i="13" s="1"/>
  <c r="AB8" i="13"/>
  <c r="AC8" i="13" s="1"/>
  <c r="O16" i="13"/>
  <c r="AB12" i="13"/>
  <c r="Z10" i="13"/>
  <c r="AC10" i="13" s="1"/>
  <c r="AD10" i="13" s="1"/>
  <c r="AE10" i="13" s="1"/>
  <c r="A14" i="13"/>
  <c r="A15" i="13" s="1"/>
  <c r="AB11" i="13"/>
  <c r="S16" i="13"/>
  <c r="V16" i="13"/>
  <c r="Q9" i="13"/>
  <c r="O16" i="12"/>
  <c r="AE13" i="12"/>
  <c r="Z13" i="12"/>
  <c r="A11" i="12"/>
  <c r="A12" i="12" s="1"/>
  <c r="Q9" i="12"/>
  <c r="U16" i="12"/>
  <c r="AE14" i="12"/>
  <c r="Z14" i="12"/>
  <c r="Q10" i="12"/>
  <c r="AC15" i="12"/>
  <c r="AD15" i="12" s="1"/>
  <c r="AE15" i="12" s="1"/>
  <c r="AB13" i="12"/>
  <c r="AB8" i="12"/>
  <c r="AC8" i="12" s="1"/>
  <c r="S16" i="12"/>
  <c r="AB15" i="12"/>
  <c r="T16" i="11"/>
  <c r="AE13" i="11"/>
  <c r="Z13" i="11"/>
  <c r="Z11" i="11"/>
  <c r="Z8" i="11"/>
  <c r="A12" i="11"/>
  <c r="A13" i="11" s="1"/>
  <c r="AE14" i="11"/>
  <c r="Z14" i="11"/>
  <c r="U16" i="11"/>
  <c r="Y10" i="11"/>
  <c r="AE12" i="11"/>
  <c r="Z12" i="11"/>
  <c r="O16" i="11"/>
  <c r="AB8" i="11"/>
  <c r="S16" i="11"/>
  <c r="AB11" i="11"/>
  <c r="Q10" i="11"/>
  <c r="Q9" i="11"/>
  <c r="Q16" i="11" s="1"/>
  <c r="AE14" i="10"/>
  <c r="Z14" i="10"/>
  <c r="Q9" i="10"/>
  <c r="AB12" i="10"/>
  <c r="AB11" i="10"/>
  <c r="AC15" i="10"/>
  <c r="AD15" i="10" s="1"/>
  <c r="AE15" i="10" s="1"/>
  <c r="A14" i="10"/>
  <c r="A15" i="10" s="1"/>
  <c r="Y9" i="10"/>
  <c r="AB8" i="10"/>
  <c r="AC8" i="10" s="1"/>
  <c r="S16" i="10"/>
  <c r="O16" i="10"/>
  <c r="AB8" i="9"/>
  <c r="AC8" i="9" s="1"/>
  <c r="S16" i="9"/>
  <c r="Q14" i="9"/>
  <c r="AB12" i="9"/>
  <c r="A12" i="9"/>
  <c r="A13" i="9" s="1"/>
  <c r="Z9" i="9"/>
  <c r="AC9" i="9" s="1"/>
  <c r="AD9" i="9" s="1"/>
  <c r="AE9" i="9" s="1"/>
  <c r="O16" i="9"/>
  <c r="AB15" i="9"/>
  <c r="AC15" i="9" s="1"/>
  <c r="AD15" i="9" s="1"/>
  <c r="AE15" i="9" s="1"/>
  <c r="Y10" i="9"/>
  <c r="Q13" i="9"/>
  <c r="Q10" i="9"/>
  <c r="AE14" i="8"/>
  <c r="Z10" i="8"/>
  <c r="AC10" i="8" s="1"/>
  <c r="AD10" i="8" s="1"/>
  <c r="AE10" i="8" s="1"/>
  <c r="Z11" i="8"/>
  <c r="AB8" i="8"/>
  <c r="S16" i="8"/>
  <c r="Q8" i="8"/>
  <c r="Z9" i="8"/>
  <c r="AC9" i="8" s="1"/>
  <c r="AD9" i="8" s="1"/>
  <c r="AE9" i="8" s="1"/>
  <c r="T16" i="8"/>
  <c r="AE13" i="8"/>
  <c r="Z13" i="8"/>
  <c r="A13" i="8"/>
  <c r="U16" i="8"/>
  <c r="AB12" i="8"/>
  <c r="Y14" i="8"/>
  <c r="Z14" i="8" s="1"/>
  <c r="Y8" i="8"/>
  <c r="O16" i="8"/>
  <c r="Q12" i="8"/>
  <c r="O16" i="7"/>
  <c r="T16" i="7"/>
  <c r="Q15" i="7"/>
  <c r="AB11" i="7"/>
  <c r="Y10" i="7"/>
  <c r="AE13" i="7"/>
  <c r="Z13" i="7"/>
  <c r="A12" i="7"/>
  <c r="A13" i="7" s="1"/>
  <c r="Q9" i="7"/>
  <c r="Q14" i="7"/>
  <c r="Q10" i="7"/>
  <c r="U16" i="7"/>
  <c r="S16" i="7"/>
  <c r="AB8" i="7"/>
  <c r="AC8" i="7" s="1"/>
  <c r="AB12" i="7"/>
  <c r="AE13" i="6"/>
  <c r="Z13" i="6"/>
  <c r="AB11" i="6"/>
  <c r="AB8" i="6"/>
  <c r="AC8" i="6" s="1"/>
  <c r="S16" i="6"/>
  <c r="Q10" i="6"/>
  <c r="Z12" i="6"/>
  <c r="AE12" i="6"/>
  <c r="AB9" i="6"/>
  <c r="O16" i="6"/>
  <c r="AB12" i="6"/>
  <c r="A13" i="6"/>
  <c r="U16" i="6"/>
  <c r="P16" i="6"/>
  <c r="Q9" i="6"/>
  <c r="Q11" i="6"/>
  <c r="AB11" i="2"/>
  <c r="Y12" i="2"/>
  <c r="Q12" i="2"/>
  <c r="T16" i="2"/>
  <c r="U9" i="1"/>
  <c r="T8" i="1"/>
  <c r="U8" i="1"/>
  <c r="Q9" i="3"/>
  <c r="Y13" i="3"/>
  <c r="T16" i="3"/>
  <c r="AB10" i="2"/>
  <c r="U16" i="2"/>
  <c r="Q10" i="2"/>
  <c r="Z10" i="2" s="1"/>
  <c r="O10" i="1"/>
  <c r="S9" i="1"/>
  <c r="P10" i="1"/>
  <c r="U10" i="1"/>
  <c r="A8" i="4"/>
  <c r="Y10" i="3"/>
  <c r="Q10" i="3"/>
  <c r="Z11" i="3"/>
  <c r="AB10" i="3"/>
  <c r="Q12" i="3"/>
  <c r="AB8" i="3"/>
  <c r="S16" i="3"/>
  <c r="P16" i="3"/>
  <c r="A12" i="3"/>
  <c r="Q13" i="3"/>
  <c r="AB11" i="3"/>
  <c r="O16" i="3"/>
  <c r="Y8" i="3"/>
  <c r="Y9" i="3"/>
  <c r="Q8" i="3"/>
  <c r="AB8" i="2"/>
  <c r="AB9" i="2"/>
  <c r="P16" i="2"/>
  <c r="A12" i="2"/>
  <c r="S16" i="2"/>
  <c r="Y11" i="2"/>
  <c r="Q11" i="2"/>
  <c r="Y8" i="2"/>
  <c r="O16" i="2"/>
  <c r="Z9" i="2"/>
  <c r="Q8" i="2"/>
  <c r="P8" i="1"/>
  <c r="Y8" i="1" s="1"/>
  <c r="Y9" i="1"/>
  <c r="Q9" i="1"/>
  <c r="V8" i="1"/>
  <c r="V10" i="1"/>
  <c r="R16" i="1"/>
  <c r="S10" i="1"/>
  <c r="Z13" i="14" l="1"/>
  <c r="Z10" i="14"/>
  <c r="AC10" i="14" s="1"/>
  <c r="AD10" i="14" s="1"/>
  <c r="AE10" i="14" s="1"/>
  <c r="AC11" i="13"/>
  <c r="AD11" i="13" s="1"/>
  <c r="AE11" i="13" s="1"/>
  <c r="AC8" i="11"/>
  <c r="AC11" i="10"/>
  <c r="AD11" i="10" s="1"/>
  <c r="AE11" i="10" s="1"/>
  <c r="AE12" i="9"/>
  <c r="Z12" i="9"/>
  <c r="AC11" i="8"/>
  <c r="AD11" i="8" s="1"/>
  <c r="AE11" i="8" s="1"/>
  <c r="A14" i="7"/>
  <c r="A15" i="7" s="1"/>
  <c r="AC11" i="7"/>
  <c r="AD11" i="7" s="1"/>
  <c r="AE11" i="7" s="1"/>
  <c r="AC10" i="2"/>
  <c r="AD10" i="2" s="1"/>
  <c r="AE10" i="2" s="1"/>
  <c r="AB8" i="1"/>
  <c r="AB9" i="1"/>
  <c r="Z9" i="3"/>
  <c r="AC9" i="3" s="1"/>
  <c r="AD9" i="3" s="1"/>
  <c r="AE9" i="3" s="1"/>
  <c r="AC11" i="3"/>
  <c r="AD11" i="3" s="1"/>
  <c r="AE11" i="3" s="1"/>
  <c r="H10" i="16"/>
  <c r="H11" i="16"/>
  <c r="AE8" i="14"/>
  <c r="Z9" i="14"/>
  <c r="AC9" i="14" s="1"/>
  <c r="Q15" i="14"/>
  <c r="AD8" i="13"/>
  <c r="Z9" i="13"/>
  <c r="AC9" i="13" s="1"/>
  <c r="AD9" i="13" s="1"/>
  <c r="AE9" i="13" s="1"/>
  <c r="Q16" i="13"/>
  <c r="AD8" i="12"/>
  <c r="Z9" i="12"/>
  <c r="AC9" i="12" s="1"/>
  <c r="AD9" i="12" s="1"/>
  <c r="AE9" i="12" s="1"/>
  <c r="Q16" i="12"/>
  <c r="Z10" i="12"/>
  <c r="AC10" i="12" s="1"/>
  <c r="AD10" i="12" s="1"/>
  <c r="AE10" i="12" s="1"/>
  <c r="A13" i="12"/>
  <c r="A14" i="11"/>
  <c r="A15" i="11" s="1"/>
  <c r="Z10" i="11"/>
  <c r="AC10" i="11" s="1"/>
  <c r="AD10" i="11" s="1"/>
  <c r="AE10" i="11" s="1"/>
  <c r="Z9" i="11"/>
  <c r="AC9" i="11" s="1"/>
  <c r="AD9" i="11" s="1"/>
  <c r="AE9" i="11" s="1"/>
  <c r="AC11" i="11"/>
  <c r="AD11" i="11" s="1"/>
  <c r="AE11" i="11" s="1"/>
  <c r="AD8" i="11"/>
  <c r="AD8" i="10"/>
  <c r="Z9" i="10"/>
  <c r="AC9" i="10" s="1"/>
  <c r="AD9" i="10" s="1"/>
  <c r="AE9" i="10" s="1"/>
  <c r="Q16" i="10"/>
  <c r="AD8" i="9"/>
  <c r="AE14" i="9"/>
  <c r="Z14" i="9"/>
  <c r="Z10" i="9"/>
  <c r="AC10" i="9" s="1"/>
  <c r="AD10" i="9" s="1"/>
  <c r="AE10" i="9" s="1"/>
  <c r="Q16" i="9"/>
  <c r="A14" i="9"/>
  <c r="A15" i="9" s="1"/>
  <c r="AE13" i="9"/>
  <c r="Z13" i="9"/>
  <c r="AE12" i="8"/>
  <c r="Z12" i="8"/>
  <c r="A14" i="8"/>
  <c r="A15" i="8" s="1"/>
  <c r="Q16" i="8"/>
  <c r="Z8" i="8"/>
  <c r="AC8" i="8" s="1"/>
  <c r="AD8" i="7"/>
  <c r="Z10" i="7"/>
  <c r="AC10" i="7" s="1"/>
  <c r="AD10" i="7" s="1"/>
  <c r="AE10" i="7" s="1"/>
  <c r="Z15" i="7"/>
  <c r="AC15" i="7" s="1"/>
  <c r="AD15" i="7" s="1"/>
  <c r="AE15" i="7" s="1"/>
  <c r="AE14" i="7"/>
  <c r="Z14" i="7"/>
  <c r="Z9" i="7"/>
  <c r="AC9" i="7" s="1"/>
  <c r="AD9" i="7" s="1"/>
  <c r="AE9" i="7" s="1"/>
  <c r="Q16" i="7"/>
  <c r="AD8" i="6"/>
  <c r="Z9" i="6"/>
  <c r="AC9" i="6" s="1"/>
  <c r="AD9" i="6" s="1"/>
  <c r="AE9" i="6" s="1"/>
  <c r="Q16" i="6"/>
  <c r="Z10" i="6"/>
  <c r="AC10" i="6" s="1"/>
  <c r="AD10" i="6" s="1"/>
  <c r="AE10" i="6" s="1"/>
  <c r="Z11" i="6"/>
  <c r="AC11" i="6" s="1"/>
  <c r="AD11" i="6" s="1"/>
  <c r="AE11" i="6" s="1"/>
  <c r="AE12" i="2"/>
  <c r="Z12" i="2"/>
  <c r="Y10" i="1"/>
  <c r="U16" i="1"/>
  <c r="T16" i="1"/>
  <c r="AC9" i="2"/>
  <c r="AD9" i="2" s="1"/>
  <c r="AE9" i="2" s="1"/>
  <c r="P16" i="1"/>
  <c r="Q8" i="1"/>
  <c r="Z8" i="1" s="1"/>
  <c r="AC8" i="1" s="1"/>
  <c r="AB10" i="1"/>
  <c r="Q10" i="1"/>
  <c r="A9" i="4"/>
  <c r="A10" i="4" s="1"/>
  <c r="Z13" i="3"/>
  <c r="AE13" i="3"/>
  <c r="Z12" i="3"/>
  <c r="AE12" i="3"/>
  <c r="Z10" i="3"/>
  <c r="AC10" i="3" s="1"/>
  <c r="AD10" i="3" s="1"/>
  <c r="AE10" i="3" s="1"/>
  <c r="Z8" i="3"/>
  <c r="AC8" i="3" s="1"/>
  <c r="Q16" i="3"/>
  <c r="A13" i="3"/>
  <c r="Z8" i="2"/>
  <c r="AC8" i="2" s="1"/>
  <c r="Q16" i="2"/>
  <c r="Z11" i="2"/>
  <c r="AC11" i="2" s="1"/>
  <c r="AD11" i="2" s="1"/>
  <c r="AE11" i="2" s="1"/>
  <c r="O16" i="1"/>
  <c r="AG9" i="1"/>
  <c r="Z9" i="1"/>
  <c r="AC9" i="1" s="1"/>
  <c r="AD9" i="1" s="1"/>
  <c r="AE9" i="1" s="1"/>
  <c r="S16" i="1"/>
  <c r="V16" i="1"/>
  <c r="A14" i="12" l="1"/>
  <c r="A15" i="12" s="1"/>
  <c r="AC16" i="11"/>
  <c r="AD9" i="14"/>
  <c r="AC15" i="14"/>
  <c r="AD16" i="13"/>
  <c r="AE8" i="13"/>
  <c r="AE16" i="13" s="1"/>
  <c r="AC16" i="13"/>
  <c r="AD16" i="12"/>
  <c r="AE8" i="12"/>
  <c r="AE16" i="12" s="1"/>
  <c r="AC16" i="12"/>
  <c r="AD16" i="11"/>
  <c r="AE8" i="11"/>
  <c r="AE16" i="11" s="1"/>
  <c r="AD16" i="10"/>
  <c r="AE8" i="10"/>
  <c r="AE16" i="10" s="1"/>
  <c r="AC16" i="10"/>
  <c r="AC16" i="9"/>
  <c r="AD16" i="9"/>
  <c r="AE8" i="9"/>
  <c r="AE16" i="9" s="1"/>
  <c r="AC16" i="8"/>
  <c r="AD8" i="8"/>
  <c r="AD16" i="7"/>
  <c r="AE8" i="7"/>
  <c r="AE16" i="7" s="1"/>
  <c r="AC16" i="7"/>
  <c r="AD16" i="6"/>
  <c r="AE8" i="6"/>
  <c r="AE16" i="6" s="1"/>
  <c r="AC16" i="6"/>
  <c r="Z10" i="1"/>
  <c r="AC10" i="1" s="1"/>
  <c r="AD10" i="1" s="1"/>
  <c r="AE10" i="1" s="1"/>
  <c r="AG10" i="1"/>
  <c r="A11" i="4"/>
  <c r="A12" i="4" s="1"/>
  <c r="A13" i="4" s="1"/>
  <c r="A14" i="4" s="1"/>
  <c r="AC16" i="3"/>
  <c r="AD8" i="3"/>
  <c r="AD8" i="2"/>
  <c r="AC16" i="2"/>
  <c r="AG8" i="1"/>
  <c r="Q16" i="1"/>
  <c r="AG16" i="1" s="1"/>
  <c r="AD8" i="1"/>
  <c r="A15" i="4" l="1"/>
  <c r="A16" i="4" s="1"/>
  <c r="AD15" i="14"/>
  <c r="AE9" i="14"/>
  <c r="AE15" i="14" s="1"/>
  <c r="AD16" i="8"/>
  <c r="AE8" i="8"/>
  <c r="AE16" i="8" s="1"/>
  <c r="AD16" i="3"/>
  <c r="AE8" i="3"/>
  <c r="AE16" i="3" s="1"/>
  <c r="AD16" i="2"/>
  <c r="AE8" i="2"/>
  <c r="AE16" i="2" s="1"/>
  <c r="AC16" i="1"/>
  <c r="AD16" i="1"/>
  <c r="AE8" i="1"/>
  <c r="AE16" i="1" s="1"/>
</calcChain>
</file>

<file path=xl/sharedStrings.xml><?xml version="1.0" encoding="utf-8"?>
<sst xmlns="http://schemas.openxmlformats.org/spreadsheetml/2006/main" count="837" uniqueCount="126">
  <si>
    <t>Tháng 03 Năm 2023</t>
  </si>
  <si>
    <t>STT</t>
  </si>
  <si>
    <t>Maõ NV</t>
  </si>
  <si>
    <t>Họ và tên</t>
  </si>
  <si>
    <t>Chức danh</t>
  </si>
  <si>
    <t>Ngày công</t>
  </si>
  <si>
    <t xml:space="preserve">Số giờ làm thêm </t>
  </si>
  <si>
    <t>Lương cơ bản</t>
  </si>
  <si>
    <t xml:space="preserve">Các khoản phụ cấp </t>
  </si>
  <si>
    <t>Lương ngày công</t>
  </si>
  <si>
    <t>Tiền làm thêm giờ</t>
  </si>
  <si>
    <t>Tổng thu nhập lương tháng</t>
  </si>
  <si>
    <t xml:space="preserve">Lương mua BHXH </t>
  </si>
  <si>
    <t xml:space="preserve">BHXH khấu trừ </t>
  </si>
  <si>
    <t xml:space="preserve">Các khoản miễn thuế </t>
  </si>
  <si>
    <t>Tổng lương thực lãnh</t>
  </si>
  <si>
    <t>Số người Phụ thuộc</t>
  </si>
  <si>
    <t>Công làm việc</t>
  </si>
  <si>
    <t>Nghỉ phép lương</t>
  </si>
  <si>
    <t>Nghỉ không lương</t>
  </si>
  <si>
    <t xml:space="preserve">Ngày thường </t>
  </si>
  <si>
    <t xml:space="preserve">Ngày CN </t>
  </si>
  <si>
    <t xml:space="preserve">Trách nhiệm </t>
  </si>
  <si>
    <t xml:space="preserve">Tiền ăn trưa  </t>
  </si>
  <si>
    <t xml:space="preserve">Phụ cấp xăng xe </t>
  </si>
  <si>
    <t>Phụ cấp điện thoại</t>
  </si>
  <si>
    <t>BHXH
8%</t>
  </si>
  <si>
    <t>BHYT
1.5%</t>
  </si>
  <si>
    <t>BHTN  1%</t>
  </si>
  <si>
    <t>BHXH,BHYT, BHTN (10.5%)</t>
  </si>
  <si>
    <t>Chênh lệch tăng ca</t>
  </si>
  <si>
    <t xml:space="preserve">Thu nhập chịu thuế </t>
  </si>
  <si>
    <t>Số người phụ thuộc</t>
  </si>
  <si>
    <t xml:space="preserve">Các khoản giảm trừ </t>
  </si>
  <si>
    <t>Thu nhập tính thuế TNCN</t>
  </si>
  <si>
    <t>Thuế TNCN phải nộp</t>
  </si>
  <si>
    <t>Xöû lyù</t>
  </si>
  <si>
    <t>A</t>
  </si>
  <si>
    <t>T001</t>
  </si>
  <si>
    <t>GD</t>
  </si>
  <si>
    <t>T002</t>
  </si>
  <si>
    <t>B</t>
  </si>
  <si>
    <t>NV</t>
  </si>
  <si>
    <t>T004</t>
  </si>
  <si>
    <t>C</t>
  </si>
  <si>
    <t>PPKT</t>
  </si>
  <si>
    <t>NVKT</t>
  </si>
  <si>
    <t>TPKD</t>
  </si>
  <si>
    <t>NVKD</t>
  </si>
  <si>
    <t>Txế</t>
  </si>
  <si>
    <t>NVHC</t>
  </si>
  <si>
    <t>Tổng cộng</t>
  </si>
  <si>
    <t>TP.HCM , Ngày    31    Tháng  03  Năm  2023</t>
  </si>
  <si>
    <t>Kế toán trưởng</t>
  </si>
  <si>
    <t>Giám Đốc</t>
  </si>
  <si>
    <t>MST</t>
  </si>
  <si>
    <t xml:space="preserve">Lưu ý </t>
  </si>
  <si>
    <t>Công ty quy định, Nghĩ phép hưởng lương đầy đủ các khoản phụ cấp.</t>
  </si>
  <si>
    <t>8549133187</t>
  </si>
  <si>
    <t xml:space="preserve">Anh Thư </t>
  </si>
  <si>
    <t>8371366341</t>
  </si>
  <si>
    <t>8679948913</t>
  </si>
  <si>
    <t>Hùng Anh</t>
  </si>
  <si>
    <t>8496700947</t>
  </si>
  <si>
    <t>8370971089</t>
  </si>
  <si>
    <t>8698849548</t>
  </si>
  <si>
    <t xml:space="preserve">Lê Học </t>
  </si>
  <si>
    <t>Con</t>
  </si>
  <si>
    <t>Cha</t>
  </si>
  <si>
    <t>8006375842</t>
  </si>
  <si>
    <t>8465985153</t>
  </si>
  <si>
    <t>8465985160</t>
  </si>
  <si>
    <t xml:space="preserve">Lê Giang </t>
  </si>
  <si>
    <t>8523230852</t>
  </si>
  <si>
    <t>8698850173</t>
  </si>
  <si>
    <t>Nguyễn Lê</t>
  </si>
  <si>
    <t>Mẹ</t>
  </si>
  <si>
    <t>8698850180</t>
  </si>
  <si>
    <t>Nguyễn Hân</t>
  </si>
  <si>
    <t>Nguyễn Linh</t>
  </si>
  <si>
    <t>THÔNG TIN NGƯỜI PHỤ THUỘC</t>
  </si>
  <si>
    <t xml:space="preserve">Kế Toán Thuận Việt </t>
  </si>
  <si>
    <t>BẢNG TỔNG HỢP THANH TOÁN LƯƠNG CBNV</t>
  </si>
  <si>
    <t>Tháng 01 Năm 2023</t>
  </si>
  <si>
    <t>Tháng 02 Năm 2023</t>
  </si>
  <si>
    <t>Tháng 04 Năm 2023</t>
  </si>
  <si>
    <t>Tháng 12 Năm 2023</t>
  </si>
  <si>
    <t>Tháng 11 Năm 2023</t>
  </si>
  <si>
    <t>Tháng 10 Năm 2023</t>
  </si>
  <si>
    <t>Tháng 09 Năm 2023</t>
  </si>
  <si>
    <t>Tháng 08 Năm 2023</t>
  </si>
  <si>
    <t>Tháng 07 Năm 2023</t>
  </si>
  <si>
    <t>Tháng 06 Năm 2023</t>
  </si>
  <si>
    <t>Tháng 05 Năm 2023</t>
  </si>
  <si>
    <t>BẢNG LƯƠNG THƯỞNG TẾT</t>
  </si>
  <si>
    <t xml:space="preserve">Thực lãnh </t>
  </si>
  <si>
    <t>Tổng lương</t>
  </si>
  <si>
    <t>Họ Và Tên</t>
  </si>
  <si>
    <t xml:space="preserve">Lương Tháng </t>
  </si>
  <si>
    <t xml:space="preserve">Tổng thu nhập </t>
  </si>
  <si>
    <t xml:space="preserve">Tổng thực lãnh </t>
  </si>
  <si>
    <t xml:space="preserve">Ký nhận </t>
  </si>
  <si>
    <t>Có bản cam kết</t>
  </si>
  <si>
    <t xml:space="preserve">Chức danh </t>
  </si>
  <si>
    <t xml:space="preserve">Thuế TNCN </t>
  </si>
  <si>
    <t xml:space="preserve">Lương ngày công </t>
  </si>
  <si>
    <t xml:space="preserve">BẢNG LƯƠNG THỜI VỤ </t>
  </si>
  <si>
    <t xml:space="preserve">Loại Hợp đồng </t>
  </si>
  <si>
    <t>Thời vụ</t>
  </si>
  <si>
    <t>HĐLD - 12T</t>
  </si>
  <si>
    <t xml:space="preserve">Ngày vào làm </t>
  </si>
  <si>
    <t>T1.23</t>
  </si>
  <si>
    <t>T2.23</t>
  </si>
  <si>
    <t>T3.23</t>
  </si>
  <si>
    <t>Trần Tự</t>
  </si>
  <si>
    <t>Huỳnh Văn Tin</t>
  </si>
  <si>
    <t>Trần Chiến</t>
  </si>
  <si>
    <t>Nguyễn Thắng</t>
  </si>
  <si>
    <t>Lê Thuận</t>
  </si>
  <si>
    <t>Phan Việt</t>
  </si>
  <si>
    <t>Lê Văn Mãi</t>
  </si>
  <si>
    <t>Lê Văn Đam</t>
  </si>
  <si>
    <t>Nguyễn Văn Mê</t>
  </si>
  <si>
    <t>Nguyễn Đỉnh</t>
  </si>
  <si>
    <t xml:space="preserve">Nguyễn Thành </t>
  </si>
  <si>
    <t>Nguyễn Công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</si>
</sst>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#,##0.0"/>
    <numFmt numFmtId="167" formatCode="&quot;TP.HCM,ngày  &quot;dd&quot; Tháng &quot;mm&quot; Năm &quot;yyyy"/>
  </numFmts>
  <fonts count="3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VNI-Times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VNI-Times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VNI-Times"/>
    </font>
    <font>
      <b/>
      <sz val="10"/>
      <name val="Times New Roman"/>
      <family val="1"/>
    </font>
    <font>
      <b/>
      <sz val="10"/>
      <name val="VNI-Times"/>
    </font>
    <font>
      <b/>
      <sz val="9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.5"/>
      <name val="Times New Roman"/>
      <family val="1"/>
    </font>
    <font>
      <i/>
      <sz val="8.5"/>
      <name val="Times New Roman"/>
      <family val="1"/>
    </font>
    <font>
      <i/>
      <sz val="9"/>
      <name val="Times New Roman"/>
      <family val="1"/>
    </font>
    <font>
      <sz val="8.5"/>
      <name val="VNI-Times"/>
    </font>
    <font>
      <b/>
      <sz val="9"/>
      <name val="VNI-Times"/>
    </font>
    <font>
      <sz val="9"/>
      <name val="VNI-Times"/>
    </font>
    <font>
      <sz val="10"/>
      <name val="Calibri Light"/>
      <family val="1"/>
      <scheme val="major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2"/>
      <color rgb="FF32323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6" fillId="0" borderId="0"/>
    <xf numFmtId="0" fontId="26" fillId="0" borderId="0"/>
  </cellStyleXfs>
  <cellXfs count="134">
    <xf numFmtId="0" fontId="0" fillId="0" borderId="0" xfId="0"/>
    <xf numFmtId="0" fontId="3" fillId="0" borderId="0" xfId="2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2" applyFont="1"/>
    <xf numFmtId="0" fontId="9" fillId="0" borderId="0" xfId="0" applyFont="1"/>
    <xf numFmtId="0" fontId="10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4" xfId="1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15" fillId="0" borderId="1" xfId="2" applyFont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left" vertical="center"/>
    </xf>
    <xf numFmtId="164" fontId="15" fillId="0" borderId="1" xfId="3" applyNumberFormat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165" fontId="7" fillId="0" borderId="0" xfId="0" applyNumberFormat="1" applyFont="1"/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166" fontId="5" fillId="0" borderId="13" xfId="2" applyNumberFormat="1" applyFont="1" applyBorder="1" applyAlignment="1">
      <alignment horizontal="center" vertical="center"/>
    </xf>
    <xf numFmtId="3" fontId="5" fillId="0" borderId="13" xfId="2" applyNumberFormat="1" applyFont="1" applyBorder="1" applyAlignment="1">
      <alignment horizontal="center" vertical="center"/>
    </xf>
    <xf numFmtId="0" fontId="17" fillId="0" borderId="0" xfId="2" applyFont="1"/>
    <xf numFmtId="0" fontId="13" fillId="0" borderId="14" xfId="2" applyFont="1" applyBorder="1"/>
    <xf numFmtId="0" fontId="18" fillId="0" borderId="14" xfId="2" applyFont="1" applyBorder="1"/>
    <xf numFmtId="0" fontId="18" fillId="0" borderId="0" xfId="2" applyFont="1"/>
    <xf numFmtId="0" fontId="18" fillId="0" borderId="0" xfId="2" applyFont="1" applyAlignment="1">
      <alignment horizontal="center"/>
    </xf>
    <xf numFmtId="0" fontId="13" fillId="0" borderId="0" xfId="2" applyFont="1"/>
    <xf numFmtId="0" fontId="19" fillId="0" borderId="0" xfId="2" applyFont="1"/>
    <xf numFmtId="0" fontId="14" fillId="0" borderId="0" xfId="2" applyFont="1"/>
    <xf numFmtId="0" fontId="21" fillId="0" borderId="0" xfId="2" applyFont="1"/>
    <xf numFmtId="0" fontId="2" fillId="0" borderId="0" xfId="2"/>
    <xf numFmtId="0" fontId="22" fillId="0" borderId="0" xfId="2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3" fillId="0" borderId="0" xfId="0" applyFont="1"/>
    <xf numFmtId="3" fontId="22" fillId="0" borderId="0" xfId="2" applyNumberFormat="1" applyFont="1" applyAlignment="1">
      <alignment horizontal="center"/>
    </xf>
    <xf numFmtId="164" fontId="22" fillId="0" borderId="0" xfId="2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3" fontId="2" fillId="0" borderId="0" xfId="0" applyNumberFormat="1" applyFont="1"/>
    <xf numFmtId="0" fontId="24" fillId="0" borderId="0" xfId="0" applyFont="1"/>
    <xf numFmtId="0" fontId="22" fillId="0" borderId="0" xfId="2" applyFont="1" applyAlignment="1">
      <alignment horizontal="left"/>
    </xf>
    <xf numFmtId="167" fontId="20" fillId="0" borderId="0" xfId="2" applyNumberFormat="1" applyFont="1" applyAlignment="1">
      <alignment horizontal="center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right"/>
    </xf>
    <xf numFmtId="0" fontId="0" fillId="0" borderId="0" xfId="0"/>
    <xf numFmtId="0" fontId="2" fillId="0" borderId="0" xfId="0" applyFont="1"/>
    <xf numFmtId="0" fontId="13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2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7" fontId="20" fillId="0" borderId="14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3" fontId="9" fillId="0" borderId="1" xfId="4" applyNumberFormat="1" applyFont="1" applyBorder="1" applyAlignment="1">
      <alignment horizontal="left" vertical="top"/>
    </xf>
    <xf numFmtId="0" fontId="25" fillId="0" borderId="1" xfId="0" applyFon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3" fontId="5" fillId="0" borderId="13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4" fontId="3" fillId="0" borderId="1" xfId="1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164" fontId="27" fillId="0" borderId="1" xfId="3" applyNumberFormat="1" applyFont="1" applyBorder="1" applyAlignment="1">
      <alignment horizontal="left" vertical="center"/>
    </xf>
    <xf numFmtId="164" fontId="27" fillId="0" borderId="1" xfId="3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 wrapText="1"/>
    </xf>
    <xf numFmtId="0" fontId="4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0" xfId="0" applyFont="1"/>
    <xf numFmtId="0" fontId="3" fillId="0" borderId="0" xfId="2" applyFont="1" applyAlignment="1">
      <alignment horizontal="center"/>
    </xf>
    <xf numFmtId="3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/>
    <xf numFmtId="3" fontId="27" fillId="0" borderId="1" xfId="3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3" fillId="0" borderId="0" xfId="2" applyFont="1" applyBorder="1"/>
    <xf numFmtId="0" fontId="9" fillId="0" borderId="0" xfId="2" applyFont="1" applyBorder="1"/>
    <xf numFmtId="167" fontId="28" fillId="0" borderId="0" xfId="2" applyNumberFormat="1" applyFont="1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1" fontId="27" fillId="0" borderId="1" xfId="1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right"/>
    </xf>
    <xf numFmtId="0" fontId="25" fillId="2" borderId="15" xfId="0" applyFont="1" applyFill="1" applyBorder="1" applyAlignment="1">
      <alignment vertical="center" wrapText="1"/>
    </xf>
    <xf numFmtId="0" fontId="25" fillId="0" borderId="0" xfId="0" applyFont="1"/>
  </cellXfs>
  <cellStyles count="5">
    <cellStyle name="Comma" xfId="1" builtinId="3"/>
    <cellStyle name="Normal" xfId="0" builtinId="0"/>
    <cellStyle name="Normal 3" xfId="4" xr:uid="{B95AE3B9-0C74-4BD8-809F-5D668DDDD7EC}"/>
    <cellStyle name="Normal_Luong" xfId="2" xr:uid="{BDE28C23-BB86-43B5-A294-79DC70115CED}"/>
    <cellStyle name="Normal_TN" xfId="3" xr:uid="{D64D3703-8787-4AE3-898A-A79C1CFAE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7</xdr:row>
      <xdr:rowOff>0</xdr:rowOff>
    </xdr:from>
    <xdr:to>
      <xdr:col>32</xdr:col>
      <xdr:colOff>0</xdr:colOff>
      <xdr:row>7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7B82FCE0-898C-4460-9FAB-11CF4172963B}"/>
            </a:ext>
          </a:extLst>
        </xdr:cNvPr>
        <xdr:cNvSpPr>
          <a:spLocks noChangeShapeType="1"/>
        </xdr:cNvSpPr>
      </xdr:nvSpPr>
      <xdr:spPr bwMode="auto">
        <a:xfrm flipV="1">
          <a:off x="20589240" y="1927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32</xdr:col>
      <xdr:colOff>0</xdr:colOff>
      <xdr:row>7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F6AF6B80-F127-4C5E-9052-53AC5CF920AD}"/>
            </a:ext>
          </a:extLst>
        </xdr:cNvPr>
        <xdr:cNvSpPr>
          <a:spLocks noChangeShapeType="1"/>
        </xdr:cNvSpPr>
      </xdr:nvSpPr>
      <xdr:spPr bwMode="auto">
        <a:xfrm>
          <a:off x="20589240" y="1927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7620</xdr:colOff>
      <xdr:row>15</xdr:row>
      <xdr:rowOff>7620</xdr:rowOff>
    </xdr:from>
    <xdr:to>
      <xdr:col>31</xdr:col>
      <xdr:colOff>350520</xdr:colOff>
      <xdr:row>15</xdr:row>
      <xdr:rowOff>243840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8A925106-9E61-481E-AAEE-173F759D2D3E}"/>
            </a:ext>
          </a:extLst>
        </xdr:cNvPr>
        <xdr:cNvSpPr>
          <a:spLocks noChangeShapeType="1"/>
        </xdr:cNvSpPr>
      </xdr:nvSpPr>
      <xdr:spPr bwMode="auto">
        <a:xfrm flipV="1">
          <a:off x="20589240" y="387858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7620</xdr:colOff>
      <xdr:row>15</xdr:row>
      <xdr:rowOff>7620</xdr:rowOff>
    </xdr:from>
    <xdr:to>
      <xdr:col>31</xdr:col>
      <xdr:colOff>350520</xdr:colOff>
      <xdr:row>15</xdr:row>
      <xdr:rowOff>243840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8111548E-54C4-4A32-B8F2-F80722F9094C}"/>
            </a:ext>
          </a:extLst>
        </xdr:cNvPr>
        <xdr:cNvSpPr>
          <a:spLocks noChangeShapeType="1"/>
        </xdr:cNvSpPr>
      </xdr:nvSpPr>
      <xdr:spPr bwMode="auto">
        <a:xfrm>
          <a:off x="20589240" y="387858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A6FEA62C-8E89-4178-985A-E98E7D09976D}"/>
            </a:ext>
          </a:extLst>
        </xdr:cNvPr>
        <xdr:cNvSpPr>
          <a:spLocks noChangeShapeType="1"/>
        </xdr:cNvSpPr>
      </xdr:nvSpPr>
      <xdr:spPr bwMode="auto">
        <a:xfrm flipV="1">
          <a:off x="21648420" y="1927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1FEE38BA-E9AD-4077-A6A5-3AA4BAA547A5}"/>
            </a:ext>
          </a:extLst>
        </xdr:cNvPr>
        <xdr:cNvSpPr>
          <a:spLocks noChangeShapeType="1"/>
        </xdr:cNvSpPr>
      </xdr:nvSpPr>
      <xdr:spPr bwMode="auto">
        <a:xfrm>
          <a:off x="21648420" y="1927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10</xdr:row>
      <xdr:rowOff>7620</xdr:rowOff>
    </xdr:from>
    <xdr:to>
      <xdr:col>6</xdr:col>
      <xdr:colOff>350520</xdr:colOff>
      <xdr:row>10</xdr:row>
      <xdr:rowOff>243840</xdr:rowOff>
    </xdr:to>
    <xdr:sp macro="" textlink="">
      <xdr:nvSpPr>
        <xdr:cNvPr id="4" name="Line 41">
          <a:extLst>
            <a:ext uri="{FF2B5EF4-FFF2-40B4-BE49-F238E27FC236}">
              <a16:creationId xmlns:a16="http://schemas.microsoft.com/office/drawing/2014/main" id="{7249F580-6613-40B7-AF85-1EACB52057B7}"/>
            </a:ext>
          </a:extLst>
        </xdr:cNvPr>
        <xdr:cNvSpPr>
          <a:spLocks noChangeShapeType="1"/>
        </xdr:cNvSpPr>
      </xdr:nvSpPr>
      <xdr:spPr bwMode="auto">
        <a:xfrm flipV="1">
          <a:off x="21648420" y="387858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</xdr:colOff>
      <xdr:row>10</xdr:row>
      <xdr:rowOff>7620</xdr:rowOff>
    </xdr:from>
    <xdr:to>
      <xdr:col>6</xdr:col>
      <xdr:colOff>350520</xdr:colOff>
      <xdr:row>10</xdr:row>
      <xdr:rowOff>243840</xdr:rowOff>
    </xdr:to>
    <xdr:sp macro="" textlink="">
      <xdr:nvSpPr>
        <xdr:cNvPr id="5" name="Line 42">
          <a:extLst>
            <a:ext uri="{FF2B5EF4-FFF2-40B4-BE49-F238E27FC236}">
              <a16:creationId xmlns:a16="http://schemas.microsoft.com/office/drawing/2014/main" id="{A60C15A6-04BB-4D2C-8B60-CA7706B85206}"/>
            </a:ext>
          </a:extLst>
        </xdr:cNvPr>
        <xdr:cNvSpPr>
          <a:spLocks noChangeShapeType="1"/>
        </xdr:cNvSpPr>
      </xdr:nvSpPr>
      <xdr:spPr bwMode="auto">
        <a:xfrm>
          <a:off x="21648420" y="387858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43689489-C14C-4B34-A497-926B6DB34E74}"/>
            </a:ext>
          </a:extLst>
        </xdr:cNvPr>
        <xdr:cNvSpPr>
          <a:spLocks noChangeShapeType="1"/>
        </xdr:cNvSpPr>
      </xdr:nvSpPr>
      <xdr:spPr bwMode="auto">
        <a:xfrm flipV="1">
          <a:off x="909066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FFA1165B-17A4-44C5-9A2A-339C2B109932}"/>
            </a:ext>
          </a:extLst>
        </xdr:cNvPr>
        <xdr:cNvSpPr>
          <a:spLocks noChangeShapeType="1"/>
        </xdr:cNvSpPr>
      </xdr:nvSpPr>
      <xdr:spPr bwMode="auto">
        <a:xfrm>
          <a:off x="909066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9E0EF693-2560-40F9-9642-9D0FD8104502}"/>
            </a:ext>
          </a:extLst>
        </xdr:cNvPr>
        <xdr:cNvSpPr>
          <a:spLocks noChangeShapeType="1"/>
        </xdr:cNvSpPr>
      </xdr:nvSpPr>
      <xdr:spPr bwMode="auto">
        <a:xfrm flipV="1">
          <a:off x="9898380" y="1592580"/>
          <a:ext cx="1013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F3AFB2DB-21B6-47D8-B865-D794270C7AD8}"/>
            </a:ext>
          </a:extLst>
        </xdr:cNvPr>
        <xdr:cNvSpPr>
          <a:spLocks noChangeShapeType="1"/>
        </xdr:cNvSpPr>
      </xdr:nvSpPr>
      <xdr:spPr bwMode="auto">
        <a:xfrm>
          <a:off x="9898380" y="1592580"/>
          <a:ext cx="1013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DD14-E33F-42CA-BADF-BC854B798C0E}">
  <dimension ref="A2:M16"/>
  <sheetViews>
    <sheetView tabSelected="1" workbookViewId="0">
      <selection activeCell="F27" sqref="F27"/>
    </sheetView>
  </sheetViews>
  <sheetFormatPr defaultRowHeight="14.4"/>
  <cols>
    <col min="2" max="2" width="19" customWidth="1"/>
    <col min="4" max="4" width="14.109375" customWidth="1"/>
    <col min="5" max="6" width="14" customWidth="1"/>
    <col min="7" max="7" width="15.33203125" customWidth="1"/>
    <col min="9" max="9" width="10.5546875" bestFit="1" customWidth="1"/>
    <col min="11" max="11" width="14" customWidth="1"/>
    <col min="13" max="13" width="13" customWidth="1"/>
    <col min="14" max="14" width="12.109375" customWidth="1"/>
  </cols>
  <sheetData>
    <row r="2" spans="1:13">
      <c r="A2" s="78" t="s">
        <v>1</v>
      </c>
      <c r="B2" s="78" t="s">
        <v>3</v>
      </c>
      <c r="C2" s="78" t="s">
        <v>4</v>
      </c>
      <c r="D2" s="94"/>
      <c r="E2" s="94"/>
      <c r="F2" s="94"/>
      <c r="G2" s="96" t="s">
        <v>80</v>
      </c>
      <c r="H2" s="96"/>
      <c r="I2" s="96"/>
      <c r="J2" s="96"/>
      <c r="K2" s="96"/>
      <c r="L2" s="96"/>
      <c r="M2" s="96"/>
    </row>
    <row r="3" spans="1:13">
      <c r="A3" s="78"/>
      <c r="B3" s="78"/>
      <c r="C3" s="78"/>
      <c r="D3" s="94" t="s">
        <v>55</v>
      </c>
      <c r="E3" s="94" t="s">
        <v>107</v>
      </c>
      <c r="F3" s="94" t="s">
        <v>110</v>
      </c>
      <c r="G3" s="94"/>
      <c r="H3" s="94"/>
      <c r="I3" s="94"/>
      <c r="J3" s="94"/>
      <c r="K3" s="94"/>
      <c r="L3" s="94"/>
      <c r="M3" s="94"/>
    </row>
    <row r="4" spans="1:13">
      <c r="A4" s="7">
        <v>1</v>
      </c>
      <c r="B4" s="7">
        <v>2</v>
      </c>
      <c r="C4" s="7">
        <v>3</v>
      </c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>
      <c r="A5" s="28">
        <v>1</v>
      </c>
      <c r="B5" s="29" t="s">
        <v>121</v>
      </c>
      <c r="C5" s="30" t="s">
        <v>39</v>
      </c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5.6">
      <c r="A6" s="28">
        <f>IF(AND($B6&gt;0)*($B6&lt;&gt;$B5),MAX($A$5:$A5)+1,"")</f>
        <v>2</v>
      </c>
      <c r="B6" s="29" t="s">
        <v>122</v>
      </c>
      <c r="C6" s="30" t="s">
        <v>42</v>
      </c>
      <c r="D6" s="94">
        <v>8346901517</v>
      </c>
      <c r="E6" s="94" t="s">
        <v>109</v>
      </c>
      <c r="F6" s="94" t="s">
        <v>111</v>
      </c>
      <c r="G6" s="66" t="s">
        <v>58</v>
      </c>
      <c r="H6" s="94" t="s">
        <v>59</v>
      </c>
      <c r="I6" s="95">
        <v>44201</v>
      </c>
      <c r="J6" s="94" t="s">
        <v>67</v>
      </c>
      <c r="K6" s="94"/>
      <c r="L6" s="94"/>
      <c r="M6" s="94"/>
    </row>
    <row r="7" spans="1:13" ht="15.6">
      <c r="A7" s="28">
        <f>IF(AND($B7&gt;0)*($B7&lt;&gt;$B6),MAX($A$5:$A6)+1,"")</f>
        <v>3</v>
      </c>
      <c r="B7" s="29" t="s">
        <v>114</v>
      </c>
      <c r="C7" s="30" t="s">
        <v>45</v>
      </c>
      <c r="D7" s="67" t="s">
        <v>60</v>
      </c>
      <c r="E7" s="94" t="s">
        <v>109</v>
      </c>
      <c r="F7" s="94" t="s">
        <v>111</v>
      </c>
      <c r="G7" s="66" t="s">
        <v>61</v>
      </c>
      <c r="H7" s="94" t="s">
        <v>62</v>
      </c>
      <c r="I7" s="95">
        <v>44799</v>
      </c>
      <c r="J7" s="94" t="s">
        <v>67</v>
      </c>
      <c r="K7" s="94"/>
      <c r="L7" s="94"/>
      <c r="M7" s="94"/>
    </row>
    <row r="8" spans="1:13" ht="15.6">
      <c r="A8" s="28">
        <f>IF(AND($B8&gt;0)*($B8&lt;&gt;$B7),MAX($A$5:$A7)+1,"")</f>
        <v>4</v>
      </c>
      <c r="B8" s="29" t="s">
        <v>115</v>
      </c>
      <c r="C8" s="30" t="s">
        <v>46</v>
      </c>
      <c r="D8" s="67" t="s">
        <v>63</v>
      </c>
      <c r="E8" s="94" t="s">
        <v>109</v>
      </c>
      <c r="F8" s="94" t="s">
        <v>111</v>
      </c>
      <c r="G8" s="94"/>
      <c r="H8" s="94"/>
      <c r="I8" s="94"/>
      <c r="J8" s="94"/>
      <c r="K8" s="94"/>
      <c r="L8" s="94"/>
      <c r="M8" s="94"/>
    </row>
    <row r="9" spans="1:13" ht="15.6">
      <c r="A9" s="28">
        <f>IF(AND($B9&gt;0)*($B9&lt;&gt;$B8),MAX($A$5:$A8)+1,"")</f>
        <v>5</v>
      </c>
      <c r="B9" s="29" t="s">
        <v>116</v>
      </c>
      <c r="C9" s="30" t="s">
        <v>47</v>
      </c>
      <c r="D9" s="67" t="s">
        <v>64</v>
      </c>
      <c r="E9" s="94" t="s">
        <v>109</v>
      </c>
      <c r="F9" s="94" t="s">
        <v>112</v>
      </c>
      <c r="G9" s="66" t="s">
        <v>65</v>
      </c>
      <c r="H9" s="94" t="s">
        <v>66</v>
      </c>
      <c r="I9" s="95">
        <v>19864</v>
      </c>
      <c r="J9" s="94" t="s">
        <v>68</v>
      </c>
      <c r="K9" s="94" t="s">
        <v>78</v>
      </c>
      <c r="L9" s="66" t="s">
        <v>77</v>
      </c>
      <c r="M9" s="95">
        <v>41557</v>
      </c>
    </row>
    <row r="10" spans="1:13" ht="15.6">
      <c r="A10" s="28">
        <f>IF(AND($B10&gt;0)*($B10&lt;&gt;$B9),MAX($A$5:$A9)+1,"")</f>
        <v>6</v>
      </c>
      <c r="B10" s="29" t="s">
        <v>117</v>
      </c>
      <c r="C10" s="30" t="s">
        <v>48</v>
      </c>
      <c r="D10" s="67" t="s">
        <v>73</v>
      </c>
      <c r="E10" s="94" t="s">
        <v>109</v>
      </c>
      <c r="F10" s="94" t="s">
        <v>113</v>
      </c>
      <c r="G10" s="66" t="s">
        <v>74</v>
      </c>
      <c r="H10" s="92" t="s">
        <v>75</v>
      </c>
      <c r="I10" s="95">
        <v>18378</v>
      </c>
      <c r="J10" s="94" t="s">
        <v>76</v>
      </c>
      <c r="K10" s="94"/>
      <c r="L10" s="92"/>
      <c r="M10" s="95"/>
    </row>
    <row r="11" spans="1:13" ht="15.6">
      <c r="A11" s="28">
        <f>IF(AND($B11&gt;0)*($B11&lt;&gt;$B10),MAX($A$5:$A10)+1,"")</f>
        <v>7</v>
      </c>
      <c r="B11" s="29" t="s">
        <v>118</v>
      </c>
      <c r="C11" s="30" t="s">
        <v>49</v>
      </c>
      <c r="D11" s="67" t="s">
        <v>69</v>
      </c>
      <c r="E11" s="94" t="s">
        <v>109</v>
      </c>
      <c r="F11" s="94" t="s">
        <v>113</v>
      </c>
      <c r="G11" s="92" t="s">
        <v>70</v>
      </c>
      <c r="H11" s="92" t="s">
        <v>72</v>
      </c>
      <c r="I11" s="95">
        <v>43824</v>
      </c>
      <c r="J11" s="94" t="s">
        <v>67</v>
      </c>
      <c r="K11" s="94" t="s">
        <v>79</v>
      </c>
      <c r="L11" s="92" t="s">
        <v>71</v>
      </c>
      <c r="M11" s="95">
        <v>44442</v>
      </c>
    </row>
    <row r="12" spans="1:13" ht="15.6">
      <c r="A12" s="28">
        <f>IF(AND($B12&gt;0)*($B12&lt;&gt;$B11),MAX($A$5:$A11)+1,"")</f>
        <v>8</v>
      </c>
      <c r="B12" s="29" t="s">
        <v>119</v>
      </c>
      <c r="C12" s="30" t="s">
        <v>50</v>
      </c>
      <c r="D12" s="93">
        <v>8681053701</v>
      </c>
      <c r="E12" s="94" t="s">
        <v>109</v>
      </c>
      <c r="F12" s="94" t="s">
        <v>113</v>
      </c>
      <c r="G12" s="94"/>
      <c r="H12" s="94"/>
      <c r="I12" s="94"/>
      <c r="J12" s="94"/>
      <c r="K12" s="94"/>
      <c r="L12" s="94"/>
      <c r="M12" s="94"/>
    </row>
    <row r="13" spans="1:13" ht="16.2" thickBot="1">
      <c r="A13" s="28">
        <f>IF(AND($B13&gt;0)*($B13&lt;&gt;$B12),MAX($A$5:$A12)+1,"")</f>
        <v>9</v>
      </c>
      <c r="B13" s="103" t="s">
        <v>120</v>
      </c>
      <c r="C13" s="30" t="s">
        <v>48</v>
      </c>
      <c r="D13" s="131">
        <v>8447371009</v>
      </c>
      <c r="E13" t="s">
        <v>108</v>
      </c>
      <c r="F13" s="94" t="s">
        <v>111</v>
      </c>
    </row>
    <row r="14" spans="1:13" ht="16.2" thickBot="1">
      <c r="A14" s="28">
        <f>IF(AND($B14&gt;0)*($B14&lt;&gt;$B13),MAX($A$5:$A13)+1,"")</f>
        <v>10</v>
      </c>
      <c r="B14" s="103" t="s">
        <v>123</v>
      </c>
      <c r="C14" s="30" t="s">
        <v>48</v>
      </c>
      <c r="D14" s="132">
        <v>8531628703</v>
      </c>
      <c r="E14" t="s">
        <v>108</v>
      </c>
      <c r="F14" s="94" t="s">
        <v>111</v>
      </c>
    </row>
    <row r="15" spans="1:13" ht="16.2" thickBot="1">
      <c r="A15" s="28">
        <f>IF(AND($B15&gt;0)*($B15&lt;&gt;$B14),MAX($A$5:$A14)+1,"")</f>
        <v>11</v>
      </c>
      <c r="B15" s="103" t="s">
        <v>124</v>
      </c>
      <c r="C15" s="30" t="s">
        <v>48</v>
      </c>
      <c r="D15" s="132">
        <v>8514358207</v>
      </c>
      <c r="E15" t="s">
        <v>108</v>
      </c>
      <c r="F15" s="94" t="s">
        <v>111</v>
      </c>
    </row>
    <row r="16" spans="1:13" ht="15.6">
      <c r="A16" s="28">
        <f>IF(AND($B16&gt;0)*($B16&lt;&gt;$B15),MAX($A$5:$A15)+1,"")</f>
        <v>12</v>
      </c>
      <c r="B16" s="103" t="s">
        <v>125</v>
      </c>
      <c r="C16" s="30" t="s">
        <v>48</v>
      </c>
      <c r="D16" s="133">
        <v>8559926202</v>
      </c>
      <c r="E16" t="s">
        <v>108</v>
      </c>
      <c r="F16" s="94" t="s">
        <v>111</v>
      </c>
    </row>
  </sheetData>
  <mergeCells count="4">
    <mergeCell ref="A2:A3"/>
    <mergeCell ref="B2:B3"/>
    <mergeCell ref="C2:C3"/>
    <mergeCell ref="G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561C-21DD-4270-9622-546FE2980CE9}">
  <dimension ref="A1:AH46"/>
  <sheetViews>
    <sheetView workbookViewId="0">
      <selection activeCell="F22" sqref="F22"/>
    </sheetView>
  </sheetViews>
  <sheetFormatPr defaultColWidth="9.109375" defaultRowHeight="13.2" outlineLevelCol="1"/>
  <cols>
    <col min="1" max="1" width="4.33203125" style="25" customWidth="1"/>
    <col min="2" max="2" width="18.21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90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9785-51A2-4A59-908C-9A6C0A6D1B73}">
  <dimension ref="A1:AH46"/>
  <sheetViews>
    <sheetView workbookViewId="0">
      <selection activeCell="B8" sqref="B8:B15"/>
    </sheetView>
  </sheetViews>
  <sheetFormatPr defaultColWidth="9.109375" defaultRowHeight="13.2" outlineLevelCol="1"/>
  <cols>
    <col min="1" max="1" width="4.33203125" style="25" customWidth="1"/>
    <col min="2" max="2" width="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54E-8A1D-4A6D-9EF8-9AA8D6846E5F}">
  <dimension ref="A1:AH46"/>
  <sheetViews>
    <sheetView workbookViewId="0">
      <selection activeCell="B8" sqref="B8:B15"/>
    </sheetView>
  </sheetViews>
  <sheetFormatPr defaultColWidth="9.109375" defaultRowHeight="13.2" outlineLevelCol="1"/>
  <cols>
    <col min="1" max="1" width="4.33203125" style="25" customWidth="1"/>
    <col min="2" max="2" width="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3F97-AF46-48BA-A139-D1857F1AACCB}">
  <dimension ref="A1:AH46"/>
  <sheetViews>
    <sheetView workbookViewId="0">
      <selection activeCell="B12" sqref="B12:B15"/>
    </sheetView>
  </sheetViews>
  <sheetFormatPr defaultColWidth="9.109375" defaultRowHeight="13.2" outlineLevelCol="1"/>
  <cols>
    <col min="1" max="1" width="4.33203125" style="25" customWidth="1"/>
    <col min="2" max="2" width="19.3320312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E142-CE38-4843-937A-83FDA6937B37}">
  <dimension ref="A1:AH45"/>
  <sheetViews>
    <sheetView workbookViewId="0">
      <selection activeCell="H21" sqref="H21"/>
    </sheetView>
  </sheetViews>
  <sheetFormatPr defaultColWidth="9.109375" defaultRowHeight="13.2" outlineLevelCol="1"/>
  <cols>
    <col min="1" max="1" width="4.33203125" style="25" customWidth="1"/>
    <col min="2" max="2" width="20.1093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4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4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4" si="2">SUM(I9:M9)/SUM(D9:F9)</f>
        <v>797307.69230769225</v>
      </c>
      <c r="O9" s="33">
        <f t="shared" ref="O9:O14" si="3">N9/8*1.5*G9</f>
        <v>1046466.3461538462</v>
      </c>
      <c r="P9" s="33">
        <f t="shared" si="0"/>
        <v>0</v>
      </c>
      <c r="Q9" s="34">
        <f t="shared" ref="Q9:Q14" si="4">N9*D9+N9*E9+O9+P9</f>
        <v>21776466.346153848</v>
      </c>
      <c r="R9" s="35">
        <f t="shared" ref="R9:R14" si="5">I9+J9</f>
        <v>18000000</v>
      </c>
      <c r="S9" s="34">
        <f t="shared" ref="S9:S14" si="6">R9*8%</f>
        <v>1440000</v>
      </c>
      <c r="T9" s="34">
        <f t="shared" ref="T9:T14" si="7">R9*1.5%</f>
        <v>270000</v>
      </c>
      <c r="U9" s="34">
        <f t="shared" ref="U9:U14" si="8">R9*1%</f>
        <v>180000</v>
      </c>
      <c r="V9" s="34">
        <f t="shared" ref="V9:V14" si="9">R9*10.5%</f>
        <v>1890000</v>
      </c>
      <c r="W9" s="34">
        <f t="shared" ref="W9:W14" si="10">K9/SUM(D9:F9)*(D9+E9)</f>
        <v>730000</v>
      </c>
      <c r="X9" s="34">
        <f t="shared" ref="X9:X14" si="11">M9/SUM(D9:F9)*(D9+E9)</f>
        <v>1000000</v>
      </c>
      <c r="Y9" s="34">
        <f t="shared" ref="Y9:Y14" si="12">O9/3+P9/2</f>
        <v>348822.11538461543</v>
      </c>
      <c r="Z9" s="34">
        <f t="shared" ref="Z9:Z14" si="13">Q9-W9-X9-Y9</f>
        <v>19697644.230769232</v>
      </c>
      <c r="AA9" s="34">
        <v>1</v>
      </c>
      <c r="AB9" s="34">
        <f t="shared" ref="AB9:AB14" si="14">11000000+AA9*4400000+S9+T9+U9</f>
        <v>17290000</v>
      </c>
      <c r="AC9" s="34">
        <f t="shared" ref="AC9:AC14" si="15">Z9-AB9</f>
        <v>2407644.2307692319</v>
      </c>
      <c r="AD9" s="34">
        <f t="shared" ref="AD9:AD14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116</v>
      </c>
      <c r="C11" s="30" t="s">
        <v>47</v>
      </c>
      <c r="D11" s="31">
        <v>24</v>
      </c>
      <c r="E11" s="31">
        <v>1</v>
      </c>
      <c r="F11" s="31">
        <v>1</v>
      </c>
      <c r="G11" s="31"/>
      <c r="H11" s="31"/>
      <c r="I11" s="32">
        <v>17000000</v>
      </c>
      <c r="J11" s="33">
        <v>2000000</v>
      </c>
      <c r="K11" s="33">
        <v>730000</v>
      </c>
      <c r="L11" s="33">
        <v>500000</v>
      </c>
      <c r="M11" s="33">
        <v>500000</v>
      </c>
      <c r="N11" s="33">
        <f t="shared" si="2"/>
        <v>797307.69230769225</v>
      </c>
      <c r="O11" s="33">
        <f t="shared" si="3"/>
        <v>0</v>
      </c>
      <c r="P11" s="33">
        <f t="shared" si="0"/>
        <v>0</v>
      </c>
      <c r="Q11" s="34">
        <f t="shared" si="4"/>
        <v>19932692.307692308</v>
      </c>
      <c r="R11" s="35">
        <f t="shared" si="5"/>
        <v>19000000</v>
      </c>
      <c r="S11" s="34">
        <f t="shared" si="6"/>
        <v>1520000</v>
      </c>
      <c r="T11" s="34">
        <f t="shared" si="7"/>
        <v>285000</v>
      </c>
      <c r="U11" s="34">
        <f t="shared" si="8"/>
        <v>190000</v>
      </c>
      <c r="V11" s="34">
        <f t="shared" si="9"/>
        <v>1995000</v>
      </c>
      <c r="W11" s="34">
        <f t="shared" si="10"/>
        <v>701923.07692307699</v>
      </c>
      <c r="X11" s="34">
        <f t="shared" si="11"/>
        <v>480769.23076923075</v>
      </c>
      <c r="Y11" s="34">
        <f t="shared" si="12"/>
        <v>0</v>
      </c>
      <c r="Z11" s="34">
        <f t="shared" si="13"/>
        <v>18750000</v>
      </c>
      <c r="AA11" s="34">
        <v>2</v>
      </c>
      <c r="AB11" s="34">
        <f t="shared" si="14"/>
        <v>21795000</v>
      </c>
      <c r="AC11" s="34"/>
      <c r="AD11" s="34">
        <f>IF(AC11&lt;=5000000,AC11*5%,IF(AC11&lt;=10000000,AC11*10%-250000,IF(AC11&lt;=18000000,AC11*15%-750000)))</f>
        <v>0</v>
      </c>
      <c r="AE11" s="36">
        <f t="shared" si="1"/>
        <v>17937692.307692308</v>
      </c>
      <c r="AF11" s="2"/>
      <c r="AH11" s="38"/>
    </row>
    <row r="12" spans="1:34" s="3" customFormat="1" ht="19.5" customHeight="1">
      <c r="A12" s="28">
        <f>IF(AND($B12&gt;0)*($B12&lt;&gt;$B11),MAX($A$5:$A11)+1,"")</f>
        <v>5</v>
      </c>
      <c r="B12" s="29" t="s">
        <v>117</v>
      </c>
      <c r="C12" s="30" t="s">
        <v>48</v>
      </c>
      <c r="D12" s="31">
        <v>26</v>
      </c>
      <c r="E12" s="31"/>
      <c r="F12" s="31"/>
      <c r="G12" s="31"/>
      <c r="H12" s="31"/>
      <c r="I12" s="32">
        <v>7500000</v>
      </c>
      <c r="J12" s="33"/>
      <c r="K12" s="33">
        <v>730000</v>
      </c>
      <c r="L12" s="33">
        <v>500000</v>
      </c>
      <c r="M12" s="33">
        <v>500000</v>
      </c>
      <c r="N12" s="33">
        <f t="shared" si="2"/>
        <v>355000</v>
      </c>
      <c r="O12" s="33">
        <f t="shared" si="3"/>
        <v>0</v>
      </c>
      <c r="P12" s="33">
        <f t="shared" si="0"/>
        <v>0</v>
      </c>
      <c r="Q12" s="34">
        <f t="shared" si="4"/>
        <v>9230000</v>
      </c>
      <c r="R12" s="35">
        <f t="shared" si="5"/>
        <v>7500000</v>
      </c>
      <c r="S12" s="34">
        <f t="shared" si="6"/>
        <v>600000</v>
      </c>
      <c r="T12" s="34">
        <f t="shared" si="7"/>
        <v>112500</v>
      </c>
      <c r="U12" s="34">
        <f t="shared" si="8"/>
        <v>75000</v>
      </c>
      <c r="V12" s="34">
        <f>R12*10.5%</f>
        <v>787500</v>
      </c>
      <c r="W12" s="34">
        <f t="shared" si="10"/>
        <v>730000</v>
      </c>
      <c r="X12" s="34">
        <f t="shared" si="11"/>
        <v>500000</v>
      </c>
      <c r="Y12" s="34">
        <f t="shared" si="12"/>
        <v>0</v>
      </c>
      <c r="Z12" s="34">
        <f t="shared" si="13"/>
        <v>8000000</v>
      </c>
      <c r="AA12" s="34">
        <v>1</v>
      </c>
      <c r="AB12" s="34">
        <f t="shared" si="14"/>
        <v>16187500</v>
      </c>
      <c r="AC12" s="34"/>
      <c r="AD12" s="34">
        <f t="shared" si="16"/>
        <v>0</v>
      </c>
      <c r="AE12" s="36">
        <f t="shared" si="1"/>
        <v>8442500</v>
      </c>
      <c r="AF12" s="2"/>
    </row>
    <row r="13" spans="1:34" s="3" customFormat="1" ht="19.5" customHeight="1">
      <c r="A13" s="28">
        <f>IF(AND($B13&gt;0)*($B13&lt;&gt;$B12),MAX($A$5:$A12)+1,"")</f>
        <v>6</v>
      </c>
      <c r="B13" s="29" t="s">
        <v>118</v>
      </c>
      <c r="C13" s="30" t="s">
        <v>49</v>
      </c>
      <c r="D13" s="31">
        <v>26</v>
      </c>
      <c r="E13" s="31"/>
      <c r="F13" s="31"/>
      <c r="G13" s="31">
        <v>4</v>
      </c>
      <c r="H13" s="31">
        <v>4</v>
      </c>
      <c r="I13" s="32">
        <v>8500000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393461.53846153844</v>
      </c>
      <c r="O13" s="33">
        <f t="shared" si="3"/>
        <v>295096.15384615381</v>
      </c>
      <c r="P13" s="33">
        <f t="shared" si="0"/>
        <v>393461.53846153844</v>
      </c>
      <c r="Q13" s="34">
        <f t="shared" si="4"/>
        <v>10918557.692307692</v>
      </c>
      <c r="R13" s="35">
        <f t="shared" si="5"/>
        <v>8500000</v>
      </c>
      <c r="S13" s="34">
        <f t="shared" si="6"/>
        <v>680000</v>
      </c>
      <c r="T13" s="34">
        <f t="shared" si="7"/>
        <v>127500</v>
      </c>
      <c r="U13" s="34">
        <f t="shared" si="8"/>
        <v>85000</v>
      </c>
      <c r="V13" s="34">
        <f t="shared" si="9"/>
        <v>892500</v>
      </c>
      <c r="W13" s="34">
        <f t="shared" si="10"/>
        <v>730000</v>
      </c>
      <c r="X13" s="34">
        <f t="shared" si="11"/>
        <v>500000</v>
      </c>
      <c r="Y13" s="34">
        <f t="shared" si="12"/>
        <v>295096.15384615381</v>
      </c>
      <c r="Z13" s="34">
        <f t="shared" si="13"/>
        <v>9393461.538461538</v>
      </c>
      <c r="AA13" s="34">
        <v>2</v>
      </c>
      <c r="AB13" s="34">
        <f t="shared" si="14"/>
        <v>20692500</v>
      </c>
      <c r="AC13" s="34"/>
      <c r="AD13" s="34">
        <f t="shared" si="16"/>
        <v>0</v>
      </c>
      <c r="AE13" s="36">
        <f t="shared" si="1"/>
        <v>10026057.692307692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119</v>
      </c>
      <c r="C14" s="30" t="s">
        <v>50</v>
      </c>
      <c r="D14" s="31">
        <v>26</v>
      </c>
      <c r="E14" s="31"/>
      <c r="F14" s="31"/>
      <c r="G14" s="31"/>
      <c r="H14" s="31"/>
      <c r="I14" s="32">
        <v>14000000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605000</v>
      </c>
      <c r="O14" s="33">
        <f t="shared" si="3"/>
        <v>0</v>
      </c>
      <c r="P14" s="33">
        <f t="shared" si="0"/>
        <v>0</v>
      </c>
      <c r="Q14" s="34">
        <f t="shared" si="4"/>
        <v>15730000</v>
      </c>
      <c r="R14" s="35">
        <f t="shared" si="5"/>
        <v>14000000</v>
      </c>
      <c r="S14" s="34">
        <f t="shared" si="6"/>
        <v>1120000</v>
      </c>
      <c r="T14" s="34">
        <f t="shared" si="7"/>
        <v>210000</v>
      </c>
      <c r="U14" s="34">
        <f t="shared" si="8"/>
        <v>140000</v>
      </c>
      <c r="V14" s="34">
        <f t="shared" si="9"/>
        <v>1470000</v>
      </c>
      <c r="W14" s="34">
        <f t="shared" si="10"/>
        <v>730000</v>
      </c>
      <c r="X14" s="34">
        <f t="shared" si="11"/>
        <v>500000</v>
      </c>
      <c r="Y14" s="34">
        <f t="shared" si="12"/>
        <v>0</v>
      </c>
      <c r="Z14" s="34">
        <f t="shared" si="13"/>
        <v>14500000</v>
      </c>
      <c r="AA14" s="34"/>
      <c r="AB14" s="34">
        <f t="shared" si="14"/>
        <v>12470000</v>
      </c>
      <c r="AC14" s="34">
        <f t="shared" si="15"/>
        <v>2030000</v>
      </c>
      <c r="AD14" s="34">
        <f t="shared" si="16"/>
        <v>101500</v>
      </c>
      <c r="AE14" s="36">
        <f t="shared" si="1"/>
        <v>14158500</v>
      </c>
      <c r="AF14" s="2"/>
    </row>
    <row r="15" spans="1:34" s="3" customFormat="1" ht="23.25" customHeight="1" thickBot="1">
      <c r="A15" s="39"/>
      <c r="B15" s="41" t="s">
        <v>51</v>
      </c>
      <c r="C15" s="42"/>
      <c r="D15" s="43">
        <f>SUM(D8:D14)</f>
        <v>175</v>
      </c>
      <c r="E15" s="43">
        <f t="shared" ref="E15:AD15" si="17">SUM(E8:E14)</f>
        <v>3</v>
      </c>
      <c r="F15" s="43">
        <f t="shared" si="17"/>
        <v>4</v>
      </c>
      <c r="G15" s="43">
        <f t="shared" si="17"/>
        <v>14</v>
      </c>
      <c r="H15" s="43">
        <f t="shared" si="17"/>
        <v>8</v>
      </c>
      <c r="I15" s="43">
        <f t="shared" si="17"/>
        <v>96000000</v>
      </c>
      <c r="J15" s="43">
        <f t="shared" si="17"/>
        <v>13000000</v>
      </c>
      <c r="K15" s="43">
        <f t="shared" si="17"/>
        <v>5110000</v>
      </c>
      <c r="L15" s="43">
        <f t="shared" si="17"/>
        <v>6000000</v>
      </c>
      <c r="M15" s="43">
        <f>SUM(M8:M14)</f>
        <v>6000000</v>
      </c>
      <c r="N15" s="43"/>
      <c r="O15" s="43">
        <f>SUM(O8:O14)</f>
        <v>1941490.3846153847</v>
      </c>
      <c r="P15" s="43">
        <f>SUM(P8:P14)</f>
        <v>1460000</v>
      </c>
      <c r="Q15" s="43">
        <f t="shared" si="17"/>
        <v>125976105.76923077</v>
      </c>
      <c r="R15" s="43">
        <f t="shared" si="17"/>
        <v>109000000</v>
      </c>
      <c r="S15" s="43">
        <f t="shared" si="17"/>
        <v>8720000</v>
      </c>
      <c r="T15" s="43">
        <f t="shared" si="17"/>
        <v>1635000</v>
      </c>
      <c r="U15" s="43">
        <f t="shared" si="17"/>
        <v>1090000</v>
      </c>
      <c r="V15" s="43">
        <f t="shared" si="17"/>
        <v>11445000</v>
      </c>
      <c r="W15" s="43"/>
      <c r="X15" s="43"/>
      <c r="Y15" s="43"/>
      <c r="Z15" s="43"/>
      <c r="AA15" s="43">
        <f t="shared" si="17"/>
        <v>7</v>
      </c>
      <c r="AB15" s="43"/>
      <c r="AC15" s="43">
        <f t="shared" si="17"/>
        <v>17060865.38461538</v>
      </c>
      <c r="AD15" s="43">
        <f t="shared" si="17"/>
        <v>1258711.5384615378</v>
      </c>
      <c r="AE15" s="43">
        <f>SUM(AE8:AE14)</f>
        <v>113272394.23076923</v>
      </c>
      <c r="AF15" s="2"/>
    </row>
    <row r="16" spans="1:34" ht="17.25" customHeight="1">
      <c r="A16" s="44"/>
      <c r="B16" s="45"/>
      <c r="C16" s="45"/>
      <c r="D16" s="45"/>
      <c r="E16" s="45"/>
      <c r="F16" s="45"/>
      <c r="G16" s="45"/>
      <c r="H16" s="45"/>
      <c r="I16" s="46"/>
      <c r="J16" s="47"/>
      <c r="K16" s="48"/>
      <c r="L16" s="48"/>
      <c r="M16" s="48"/>
      <c r="N16" s="48"/>
      <c r="O16" s="47"/>
      <c r="P16" s="49"/>
      <c r="Q16" s="48"/>
      <c r="R16" s="50"/>
      <c r="S16" s="50"/>
      <c r="T16" s="77" t="s">
        <v>52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2"/>
    </row>
    <row r="17" spans="1:33" ht="13.8">
      <c r="A17" s="47"/>
      <c r="B17" s="70" t="s">
        <v>53</v>
      </c>
      <c r="C17" s="70"/>
      <c r="D17" s="26"/>
      <c r="E17" s="49"/>
      <c r="F17" s="70"/>
      <c r="G17" s="70"/>
      <c r="H17" s="70"/>
      <c r="I17" s="70"/>
      <c r="J17" s="49"/>
      <c r="K17" s="24"/>
      <c r="L17" s="24"/>
      <c r="M17" s="24"/>
      <c r="N17" s="24"/>
      <c r="O17" s="49"/>
      <c r="Q17" s="24"/>
      <c r="R17" s="49"/>
      <c r="S17" s="49"/>
      <c r="T17" s="70" t="s">
        <v>54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2"/>
    </row>
    <row r="18" spans="1:33">
      <c r="A18" s="52"/>
      <c r="B18" s="54"/>
      <c r="C18" s="55"/>
      <c r="D18" s="55"/>
      <c r="E18" s="54"/>
      <c r="F18" s="54"/>
      <c r="G18" s="54"/>
      <c r="H18" s="54"/>
      <c r="I18" s="56"/>
      <c r="J18" s="54"/>
      <c r="O18" s="54"/>
      <c r="P18" s="54"/>
      <c r="Q18" s="55"/>
      <c r="R18" s="54"/>
      <c r="S18" s="54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7"/>
    </row>
    <row r="19" spans="1:33">
      <c r="A19" s="52"/>
      <c r="B19" s="54"/>
      <c r="C19" s="55"/>
      <c r="D19" s="55"/>
      <c r="E19" s="54"/>
      <c r="F19" s="54"/>
      <c r="G19" s="54"/>
      <c r="H19" s="54"/>
      <c r="I19" s="58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8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5"/>
      <c r="J20" s="54"/>
      <c r="O20" s="54"/>
      <c r="P20" s="54"/>
      <c r="Q20" s="59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5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60"/>
      <c r="B22" s="71"/>
      <c r="C22" s="71"/>
      <c r="D22" s="27"/>
      <c r="E22" s="61"/>
      <c r="F22" s="71"/>
      <c r="G22" s="71"/>
      <c r="H22" s="71"/>
      <c r="I22" s="71"/>
      <c r="J22" s="61"/>
      <c r="O22" s="61"/>
      <c r="P22" s="61"/>
      <c r="R22" s="61"/>
      <c r="S22" s="61"/>
      <c r="T22" s="61"/>
      <c r="U22" s="72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3">
      <c r="A23" s="60"/>
      <c r="B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G24" s="62"/>
    </row>
    <row r="25" spans="1:33"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3">
      <c r="C26" s="25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40" spans="3:16" ht="13.8">
      <c r="I40" s="63"/>
    </row>
    <row r="45" spans="3:16">
      <c r="J45" s="62"/>
      <c r="O45" s="62"/>
      <c r="P45" s="62"/>
    </row>
  </sheetData>
  <mergeCells count="27">
    <mergeCell ref="B22:C22"/>
    <mergeCell ref="F22:I22"/>
    <mergeCell ref="U22:AE22"/>
    <mergeCell ref="S5:V5"/>
    <mergeCell ref="W5:Y5"/>
    <mergeCell ref="AE5:AE6"/>
    <mergeCell ref="T16:AE16"/>
    <mergeCell ref="B17:C17"/>
    <mergeCell ref="F17:I17"/>
    <mergeCell ref="T17:AE17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FF21-F3D4-4BB5-BCB5-73A26AEF724E}">
  <dimension ref="A1:P41"/>
  <sheetViews>
    <sheetView workbookViewId="0">
      <selection activeCell="B7" sqref="B7:B10"/>
    </sheetView>
  </sheetViews>
  <sheetFormatPr defaultColWidth="9.109375" defaultRowHeight="15.6"/>
  <cols>
    <col min="1" max="1" width="9.21875" style="5" customWidth="1"/>
    <col min="2" max="2" width="20.33203125" style="5" customWidth="1"/>
    <col min="3" max="3" width="7.44140625" style="5" customWidth="1"/>
    <col min="4" max="4" width="15.33203125" style="5" customWidth="1"/>
    <col min="5" max="5" width="17.109375" style="5" customWidth="1"/>
    <col min="6" max="6" width="18" style="5" customWidth="1"/>
    <col min="7" max="7" width="20.88671875" style="5" customWidth="1"/>
    <col min="8" max="8" width="18.21875" style="5" customWidth="1"/>
    <col min="9" max="9" width="20.109375" style="5" customWidth="1"/>
    <col min="10" max="10" width="14.77734375" style="5" customWidth="1"/>
    <col min="11" max="235" width="9.109375" style="5"/>
    <col min="236" max="236" width="6.88671875" style="5" customWidth="1"/>
    <col min="237" max="237" width="0" style="5" hidden="1" customWidth="1"/>
    <col min="238" max="238" width="15.5546875" style="5" customWidth="1"/>
    <col min="239" max="239" width="0" style="5" hidden="1" customWidth="1"/>
    <col min="240" max="240" width="18" style="5" customWidth="1"/>
    <col min="241" max="244" width="0" style="5" hidden="1" customWidth="1"/>
    <col min="245" max="245" width="17.109375" style="5" customWidth="1"/>
    <col min="246" max="247" width="0" style="5" hidden="1" customWidth="1"/>
    <col min="248" max="248" width="15" style="5" customWidth="1"/>
    <col min="249" max="249" width="0" style="5" hidden="1" customWidth="1"/>
    <col min="250" max="250" width="20.88671875" style="5" customWidth="1"/>
    <col min="251" max="261" width="0" style="5" hidden="1" customWidth="1"/>
    <col min="262" max="262" width="19" style="5" customWidth="1"/>
    <col min="263" max="263" width="20.109375" style="5" customWidth="1"/>
    <col min="264" max="264" width="17" style="5" customWidth="1"/>
    <col min="265" max="265" width="0.5546875" style="5" customWidth="1"/>
    <col min="266" max="491" width="9.109375" style="5"/>
    <col min="492" max="492" width="6.88671875" style="5" customWidth="1"/>
    <col min="493" max="493" width="0" style="5" hidden="1" customWidth="1"/>
    <col min="494" max="494" width="15.5546875" style="5" customWidth="1"/>
    <col min="495" max="495" width="0" style="5" hidden="1" customWidth="1"/>
    <col min="496" max="496" width="18" style="5" customWidth="1"/>
    <col min="497" max="500" width="0" style="5" hidden="1" customWidth="1"/>
    <col min="501" max="501" width="17.109375" style="5" customWidth="1"/>
    <col min="502" max="503" width="0" style="5" hidden="1" customWidth="1"/>
    <col min="504" max="504" width="15" style="5" customWidth="1"/>
    <col min="505" max="505" width="0" style="5" hidden="1" customWidth="1"/>
    <col min="506" max="506" width="20.88671875" style="5" customWidth="1"/>
    <col min="507" max="517" width="0" style="5" hidden="1" customWidth="1"/>
    <col min="518" max="518" width="19" style="5" customWidth="1"/>
    <col min="519" max="519" width="20.109375" style="5" customWidth="1"/>
    <col min="520" max="520" width="17" style="5" customWidth="1"/>
    <col min="521" max="521" width="0.5546875" style="5" customWidth="1"/>
    <col min="522" max="747" width="9.109375" style="5"/>
    <col min="748" max="748" width="6.88671875" style="5" customWidth="1"/>
    <col min="749" max="749" width="0" style="5" hidden="1" customWidth="1"/>
    <col min="750" max="750" width="15.5546875" style="5" customWidth="1"/>
    <col min="751" max="751" width="0" style="5" hidden="1" customWidth="1"/>
    <col min="752" max="752" width="18" style="5" customWidth="1"/>
    <col min="753" max="756" width="0" style="5" hidden="1" customWidth="1"/>
    <col min="757" max="757" width="17.109375" style="5" customWidth="1"/>
    <col min="758" max="759" width="0" style="5" hidden="1" customWidth="1"/>
    <col min="760" max="760" width="15" style="5" customWidth="1"/>
    <col min="761" max="761" width="0" style="5" hidden="1" customWidth="1"/>
    <col min="762" max="762" width="20.88671875" style="5" customWidth="1"/>
    <col min="763" max="773" width="0" style="5" hidden="1" customWidth="1"/>
    <col min="774" max="774" width="19" style="5" customWidth="1"/>
    <col min="775" max="775" width="20.109375" style="5" customWidth="1"/>
    <col min="776" max="776" width="17" style="5" customWidth="1"/>
    <col min="777" max="777" width="0.5546875" style="5" customWidth="1"/>
    <col min="778" max="1003" width="9.109375" style="5"/>
    <col min="1004" max="1004" width="6.88671875" style="5" customWidth="1"/>
    <col min="1005" max="1005" width="0" style="5" hidden="1" customWidth="1"/>
    <col min="1006" max="1006" width="15.5546875" style="5" customWidth="1"/>
    <col min="1007" max="1007" width="0" style="5" hidden="1" customWidth="1"/>
    <col min="1008" max="1008" width="18" style="5" customWidth="1"/>
    <col min="1009" max="1012" width="0" style="5" hidden="1" customWidth="1"/>
    <col min="1013" max="1013" width="17.109375" style="5" customWidth="1"/>
    <col min="1014" max="1015" width="0" style="5" hidden="1" customWidth="1"/>
    <col min="1016" max="1016" width="15" style="5" customWidth="1"/>
    <col min="1017" max="1017" width="0" style="5" hidden="1" customWidth="1"/>
    <col min="1018" max="1018" width="20.88671875" style="5" customWidth="1"/>
    <col min="1019" max="1029" width="0" style="5" hidden="1" customWidth="1"/>
    <col min="1030" max="1030" width="19" style="5" customWidth="1"/>
    <col min="1031" max="1031" width="20.109375" style="5" customWidth="1"/>
    <col min="1032" max="1032" width="17" style="5" customWidth="1"/>
    <col min="1033" max="1033" width="0.5546875" style="5" customWidth="1"/>
    <col min="1034" max="1259" width="9.109375" style="5"/>
    <col min="1260" max="1260" width="6.88671875" style="5" customWidth="1"/>
    <col min="1261" max="1261" width="0" style="5" hidden="1" customWidth="1"/>
    <col min="1262" max="1262" width="15.5546875" style="5" customWidth="1"/>
    <col min="1263" max="1263" width="0" style="5" hidden="1" customWidth="1"/>
    <col min="1264" max="1264" width="18" style="5" customWidth="1"/>
    <col min="1265" max="1268" width="0" style="5" hidden="1" customWidth="1"/>
    <col min="1269" max="1269" width="17.109375" style="5" customWidth="1"/>
    <col min="1270" max="1271" width="0" style="5" hidden="1" customWidth="1"/>
    <col min="1272" max="1272" width="15" style="5" customWidth="1"/>
    <col min="1273" max="1273" width="0" style="5" hidden="1" customWidth="1"/>
    <col min="1274" max="1274" width="20.88671875" style="5" customWidth="1"/>
    <col min="1275" max="1285" width="0" style="5" hidden="1" customWidth="1"/>
    <col min="1286" max="1286" width="19" style="5" customWidth="1"/>
    <col min="1287" max="1287" width="20.109375" style="5" customWidth="1"/>
    <col min="1288" max="1288" width="17" style="5" customWidth="1"/>
    <col min="1289" max="1289" width="0.5546875" style="5" customWidth="1"/>
    <col min="1290" max="1515" width="9.109375" style="5"/>
    <col min="1516" max="1516" width="6.88671875" style="5" customWidth="1"/>
    <col min="1517" max="1517" width="0" style="5" hidden="1" customWidth="1"/>
    <col min="1518" max="1518" width="15.5546875" style="5" customWidth="1"/>
    <col min="1519" max="1519" width="0" style="5" hidden="1" customWidth="1"/>
    <col min="1520" max="1520" width="18" style="5" customWidth="1"/>
    <col min="1521" max="1524" width="0" style="5" hidden="1" customWidth="1"/>
    <col min="1525" max="1525" width="17.109375" style="5" customWidth="1"/>
    <col min="1526" max="1527" width="0" style="5" hidden="1" customWidth="1"/>
    <col min="1528" max="1528" width="15" style="5" customWidth="1"/>
    <col min="1529" max="1529" width="0" style="5" hidden="1" customWidth="1"/>
    <col min="1530" max="1530" width="20.88671875" style="5" customWidth="1"/>
    <col min="1531" max="1541" width="0" style="5" hidden="1" customWidth="1"/>
    <col min="1542" max="1542" width="19" style="5" customWidth="1"/>
    <col min="1543" max="1543" width="20.109375" style="5" customWidth="1"/>
    <col min="1544" max="1544" width="17" style="5" customWidth="1"/>
    <col min="1545" max="1545" width="0.5546875" style="5" customWidth="1"/>
    <col min="1546" max="1771" width="9.109375" style="5"/>
    <col min="1772" max="1772" width="6.88671875" style="5" customWidth="1"/>
    <col min="1773" max="1773" width="0" style="5" hidden="1" customWidth="1"/>
    <col min="1774" max="1774" width="15.5546875" style="5" customWidth="1"/>
    <col min="1775" max="1775" width="0" style="5" hidden="1" customWidth="1"/>
    <col min="1776" max="1776" width="18" style="5" customWidth="1"/>
    <col min="1777" max="1780" width="0" style="5" hidden="1" customWidth="1"/>
    <col min="1781" max="1781" width="17.109375" style="5" customWidth="1"/>
    <col min="1782" max="1783" width="0" style="5" hidden="1" customWidth="1"/>
    <col min="1784" max="1784" width="15" style="5" customWidth="1"/>
    <col min="1785" max="1785" width="0" style="5" hidden="1" customWidth="1"/>
    <col min="1786" max="1786" width="20.88671875" style="5" customWidth="1"/>
    <col min="1787" max="1797" width="0" style="5" hidden="1" customWidth="1"/>
    <col min="1798" max="1798" width="19" style="5" customWidth="1"/>
    <col min="1799" max="1799" width="20.109375" style="5" customWidth="1"/>
    <col min="1800" max="1800" width="17" style="5" customWidth="1"/>
    <col min="1801" max="1801" width="0.5546875" style="5" customWidth="1"/>
    <col min="1802" max="2027" width="9.109375" style="5"/>
    <col min="2028" max="2028" width="6.88671875" style="5" customWidth="1"/>
    <col min="2029" max="2029" width="0" style="5" hidden="1" customWidth="1"/>
    <col min="2030" max="2030" width="15.5546875" style="5" customWidth="1"/>
    <col min="2031" max="2031" width="0" style="5" hidden="1" customWidth="1"/>
    <col min="2032" max="2032" width="18" style="5" customWidth="1"/>
    <col min="2033" max="2036" width="0" style="5" hidden="1" customWidth="1"/>
    <col min="2037" max="2037" width="17.109375" style="5" customWidth="1"/>
    <col min="2038" max="2039" width="0" style="5" hidden="1" customWidth="1"/>
    <col min="2040" max="2040" width="15" style="5" customWidth="1"/>
    <col min="2041" max="2041" width="0" style="5" hidden="1" customWidth="1"/>
    <col min="2042" max="2042" width="20.88671875" style="5" customWidth="1"/>
    <col min="2043" max="2053" width="0" style="5" hidden="1" customWidth="1"/>
    <col min="2054" max="2054" width="19" style="5" customWidth="1"/>
    <col min="2055" max="2055" width="20.109375" style="5" customWidth="1"/>
    <col min="2056" max="2056" width="17" style="5" customWidth="1"/>
    <col min="2057" max="2057" width="0.5546875" style="5" customWidth="1"/>
    <col min="2058" max="2283" width="9.109375" style="5"/>
    <col min="2284" max="2284" width="6.88671875" style="5" customWidth="1"/>
    <col min="2285" max="2285" width="0" style="5" hidden="1" customWidth="1"/>
    <col min="2286" max="2286" width="15.5546875" style="5" customWidth="1"/>
    <col min="2287" max="2287" width="0" style="5" hidden="1" customWidth="1"/>
    <col min="2288" max="2288" width="18" style="5" customWidth="1"/>
    <col min="2289" max="2292" width="0" style="5" hidden="1" customWidth="1"/>
    <col min="2293" max="2293" width="17.109375" style="5" customWidth="1"/>
    <col min="2294" max="2295" width="0" style="5" hidden="1" customWidth="1"/>
    <col min="2296" max="2296" width="15" style="5" customWidth="1"/>
    <col min="2297" max="2297" width="0" style="5" hidden="1" customWidth="1"/>
    <col min="2298" max="2298" width="20.88671875" style="5" customWidth="1"/>
    <col min="2299" max="2309" width="0" style="5" hidden="1" customWidth="1"/>
    <col min="2310" max="2310" width="19" style="5" customWidth="1"/>
    <col min="2311" max="2311" width="20.109375" style="5" customWidth="1"/>
    <col min="2312" max="2312" width="17" style="5" customWidth="1"/>
    <col min="2313" max="2313" width="0.5546875" style="5" customWidth="1"/>
    <col min="2314" max="2539" width="9.109375" style="5"/>
    <col min="2540" max="2540" width="6.88671875" style="5" customWidth="1"/>
    <col min="2541" max="2541" width="0" style="5" hidden="1" customWidth="1"/>
    <col min="2542" max="2542" width="15.5546875" style="5" customWidth="1"/>
    <col min="2543" max="2543" width="0" style="5" hidden="1" customWidth="1"/>
    <col min="2544" max="2544" width="18" style="5" customWidth="1"/>
    <col min="2545" max="2548" width="0" style="5" hidden="1" customWidth="1"/>
    <col min="2549" max="2549" width="17.109375" style="5" customWidth="1"/>
    <col min="2550" max="2551" width="0" style="5" hidden="1" customWidth="1"/>
    <col min="2552" max="2552" width="15" style="5" customWidth="1"/>
    <col min="2553" max="2553" width="0" style="5" hidden="1" customWidth="1"/>
    <col min="2554" max="2554" width="20.88671875" style="5" customWidth="1"/>
    <col min="2555" max="2565" width="0" style="5" hidden="1" customWidth="1"/>
    <col min="2566" max="2566" width="19" style="5" customWidth="1"/>
    <col min="2567" max="2567" width="20.109375" style="5" customWidth="1"/>
    <col min="2568" max="2568" width="17" style="5" customWidth="1"/>
    <col min="2569" max="2569" width="0.5546875" style="5" customWidth="1"/>
    <col min="2570" max="2795" width="9.109375" style="5"/>
    <col min="2796" max="2796" width="6.88671875" style="5" customWidth="1"/>
    <col min="2797" max="2797" width="0" style="5" hidden="1" customWidth="1"/>
    <col min="2798" max="2798" width="15.5546875" style="5" customWidth="1"/>
    <col min="2799" max="2799" width="0" style="5" hidden="1" customWidth="1"/>
    <col min="2800" max="2800" width="18" style="5" customWidth="1"/>
    <col min="2801" max="2804" width="0" style="5" hidden="1" customWidth="1"/>
    <col min="2805" max="2805" width="17.109375" style="5" customWidth="1"/>
    <col min="2806" max="2807" width="0" style="5" hidden="1" customWidth="1"/>
    <col min="2808" max="2808" width="15" style="5" customWidth="1"/>
    <col min="2809" max="2809" width="0" style="5" hidden="1" customWidth="1"/>
    <col min="2810" max="2810" width="20.88671875" style="5" customWidth="1"/>
    <col min="2811" max="2821" width="0" style="5" hidden="1" customWidth="1"/>
    <col min="2822" max="2822" width="19" style="5" customWidth="1"/>
    <col min="2823" max="2823" width="20.109375" style="5" customWidth="1"/>
    <col min="2824" max="2824" width="17" style="5" customWidth="1"/>
    <col min="2825" max="2825" width="0.5546875" style="5" customWidth="1"/>
    <col min="2826" max="3051" width="9.109375" style="5"/>
    <col min="3052" max="3052" width="6.88671875" style="5" customWidth="1"/>
    <col min="3053" max="3053" width="0" style="5" hidden="1" customWidth="1"/>
    <col min="3054" max="3054" width="15.5546875" style="5" customWidth="1"/>
    <col min="3055" max="3055" width="0" style="5" hidden="1" customWidth="1"/>
    <col min="3056" max="3056" width="18" style="5" customWidth="1"/>
    <col min="3057" max="3060" width="0" style="5" hidden="1" customWidth="1"/>
    <col min="3061" max="3061" width="17.109375" style="5" customWidth="1"/>
    <col min="3062" max="3063" width="0" style="5" hidden="1" customWidth="1"/>
    <col min="3064" max="3064" width="15" style="5" customWidth="1"/>
    <col min="3065" max="3065" width="0" style="5" hidden="1" customWidth="1"/>
    <col min="3066" max="3066" width="20.88671875" style="5" customWidth="1"/>
    <col min="3067" max="3077" width="0" style="5" hidden="1" customWidth="1"/>
    <col min="3078" max="3078" width="19" style="5" customWidth="1"/>
    <col min="3079" max="3079" width="20.109375" style="5" customWidth="1"/>
    <col min="3080" max="3080" width="17" style="5" customWidth="1"/>
    <col min="3081" max="3081" width="0.5546875" style="5" customWidth="1"/>
    <col min="3082" max="3307" width="9.109375" style="5"/>
    <col min="3308" max="3308" width="6.88671875" style="5" customWidth="1"/>
    <col min="3309" max="3309" width="0" style="5" hidden="1" customWidth="1"/>
    <col min="3310" max="3310" width="15.5546875" style="5" customWidth="1"/>
    <col min="3311" max="3311" width="0" style="5" hidden="1" customWidth="1"/>
    <col min="3312" max="3312" width="18" style="5" customWidth="1"/>
    <col min="3313" max="3316" width="0" style="5" hidden="1" customWidth="1"/>
    <col min="3317" max="3317" width="17.109375" style="5" customWidth="1"/>
    <col min="3318" max="3319" width="0" style="5" hidden="1" customWidth="1"/>
    <col min="3320" max="3320" width="15" style="5" customWidth="1"/>
    <col min="3321" max="3321" width="0" style="5" hidden="1" customWidth="1"/>
    <col min="3322" max="3322" width="20.88671875" style="5" customWidth="1"/>
    <col min="3323" max="3333" width="0" style="5" hidden="1" customWidth="1"/>
    <col min="3334" max="3334" width="19" style="5" customWidth="1"/>
    <col min="3335" max="3335" width="20.109375" style="5" customWidth="1"/>
    <col min="3336" max="3336" width="17" style="5" customWidth="1"/>
    <col min="3337" max="3337" width="0.5546875" style="5" customWidth="1"/>
    <col min="3338" max="3563" width="9.109375" style="5"/>
    <col min="3564" max="3564" width="6.88671875" style="5" customWidth="1"/>
    <col min="3565" max="3565" width="0" style="5" hidden="1" customWidth="1"/>
    <col min="3566" max="3566" width="15.5546875" style="5" customWidth="1"/>
    <col min="3567" max="3567" width="0" style="5" hidden="1" customWidth="1"/>
    <col min="3568" max="3568" width="18" style="5" customWidth="1"/>
    <col min="3569" max="3572" width="0" style="5" hidden="1" customWidth="1"/>
    <col min="3573" max="3573" width="17.109375" style="5" customWidth="1"/>
    <col min="3574" max="3575" width="0" style="5" hidden="1" customWidth="1"/>
    <col min="3576" max="3576" width="15" style="5" customWidth="1"/>
    <col min="3577" max="3577" width="0" style="5" hidden="1" customWidth="1"/>
    <col min="3578" max="3578" width="20.88671875" style="5" customWidth="1"/>
    <col min="3579" max="3589" width="0" style="5" hidden="1" customWidth="1"/>
    <col min="3590" max="3590" width="19" style="5" customWidth="1"/>
    <col min="3591" max="3591" width="20.109375" style="5" customWidth="1"/>
    <col min="3592" max="3592" width="17" style="5" customWidth="1"/>
    <col min="3593" max="3593" width="0.5546875" style="5" customWidth="1"/>
    <col min="3594" max="3819" width="9.109375" style="5"/>
    <col min="3820" max="3820" width="6.88671875" style="5" customWidth="1"/>
    <col min="3821" max="3821" width="0" style="5" hidden="1" customWidth="1"/>
    <col min="3822" max="3822" width="15.5546875" style="5" customWidth="1"/>
    <col min="3823" max="3823" width="0" style="5" hidden="1" customWidth="1"/>
    <col min="3824" max="3824" width="18" style="5" customWidth="1"/>
    <col min="3825" max="3828" width="0" style="5" hidden="1" customWidth="1"/>
    <col min="3829" max="3829" width="17.109375" style="5" customWidth="1"/>
    <col min="3830" max="3831" width="0" style="5" hidden="1" customWidth="1"/>
    <col min="3832" max="3832" width="15" style="5" customWidth="1"/>
    <col min="3833" max="3833" width="0" style="5" hidden="1" customWidth="1"/>
    <col min="3834" max="3834" width="20.88671875" style="5" customWidth="1"/>
    <col min="3835" max="3845" width="0" style="5" hidden="1" customWidth="1"/>
    <col min="3846" max="3846" width="19" style="5" customWidth="1"/>
    <col min="3847" max="3847" width="20.109375" style="5" customWidth="1"/>
    <col min="3848" max="3848" width="17" style="5" customWidth="1"/>
    <col min="3849" max="3849" width="0.5546875" style="5" customWidth="1"/>
    <col min="3850" max="4075" width="9.109375" style="5"/>
    <col min="4076" max="4076" width="6.88671875" style="5" customWidth="1"/>
    <col min="4077" max="4077" width="0" style="5" hidden="1" customWidth="1"/>
    <col min="4078" max="4078" width="15.5546875" style="5" customWidth="1"/>
    <col min="4079" max="4079" width="0" style="5" hidden="1" customWidth="1"/>
    <col min="4080" max="4080" width="18" style="5" customWidth="1"/>
    <col min="4081" max="4084" width="0" style="5" hidden="1" customWidth="1"/>
    <col min="4085" max="4085" width="17.109375" style="5" customWidth="1"/>
    <col min="4086" max="4087" width="0" style="5" hidden="1" customWidth="1"/>
    <col min="4088" max="4088" width="15" style="5" customWidth="1"/>
    <col min="4089" max="4089" width="0" style="5" hidden="1" customWidth="1"/>
    <col min="4090" max="4090" width="20.88671875" style="5" customWidth="1"/>
    <col min="4091" max="4101" width="0" style="5" hidden="1" customWidth="1"/>
    <col min="4102" max="4102" width="19" style="5" customWidth="1"/>
    <col min="4103" max="4103" width="20.109375" style="5" customWidth="1"/>
    <col min="4104" max="4104" width="17" style="5" customWidth="1"/>
    <col min="4105" max="4105" width="0.5546875" style="5" customWidth="1"/>
    <col min="4106" max="4331" width="9.109375" style="5"/>
    <col min="4332" max="4332" width="6.88671875" style="5" customWidth="1"/>
    <col min="4333" max="4333" width="0" style="5" hidden="1" customWidth="1"/>
    <col min="4334" max="4334" width="15.5546875" style="5" customWidth="1"/>
    <col min="4335" max="4335" width="0" style="5" hidden="1" customWidth="1"/>
    <col min="4336" max="4336" width="18" style="5" customWidth="1"/>
    <col min="4337" max="4340" width="0" style="5" hidden="1" customWidth="1"/>
    <col min="4341" max="4341" width="17.109375" style="5" customWidth="1"/>
    <col min="4342" max="4343" width="0" style="5" hidden="1" customWidth="1"/>
    <col min="4344" max="4344" width="15" style="5" customWidth="1"/>
    <col min="4345" max="4345" width="0" style="5" hidden="1" customWidth="1"/>
    <col min="4346" max="4346" width="20.88671875" style="5" customWidth="1"/>
    <col min="4347" max="4357" width="0" style="5" hidden="1" customWidth="1"/>
    <col min="4358" max="4358" width="19" style="5" customWidth="1"/>
    <col min="4359" max="4359" width="20.109375" style="5" customWidth="1"/>
    <col min="4360" max="4360" width="17" style="5" customWidth="1"/>
    <col min="4361" max="4361" width="0.5546875" style="5" customWidth="1"/>
    <col min="4362" max="4587" width="9.109375" style="5"/>
    <col min="4588" max="4588" width="6.88671875" style="5" customWidth="1"/>
    <col min="4589" max="4589" width="0" style="5" hidden="1" customWidth="1"/>
    <col min="4590" max="4590" width="15.5546875" style="5" customWidth="1"/>
    <col min="4591" max="4591" width="0" style="5" hidden="1" customWidth="1"/>
    <col min="4592" max="4592" width="18" style="5" customWidth="1"/>
    <col min="4593" max="4596" width="0" style="5" hidden="1" customWidth="1"/>
    <col min="4597" max="4597" width="17.109375" style="5" customWidth="1"/>
    <col min="4598" max="4599" width="0" style="5" hidden="1" customWidth="1"/>
    <col min="4600" max="4600" width="15" style="5" customWidth="1"/>
    <col min="4601" max="4601" width="0" style="5" hidden="1" customWidth="1"/>
    <col min="4602" max="4602" width="20.88671875" style="5" customWidth="1"/>
    <col min="4603" max="4613" width="0" style="5" hidden="1" customWidth="1"/>
    <col min="4614" max="4614" width="19" style="5" customWidth="1"/>
    <col min="4615" max="4615" width="20.109375" style="5" customWidth="1"/>
    <col min="4616" max="4616" width="17" style="5" customWidth="1"/>
    <col min="4617" max="4617" width="0.5546875" style="5" customWidth="1"/>
    <col min="4618" max="4843" width="9.109375" style="5"/>
    <col min="4844" max="4844" width="6.88671875" style="5" customWidth="1"/>
    <col min="4845" max="4845" width="0" style="5" hidden="1" customWidth="1"/>
    <col min="4846" max="4846" width="15.5546875" style="5" customWidth="1"/>
    <col min="4847" max="4847" width="0" style="5" hidden="1" customWidth="1"/>
    <col min="4848" max="4848" width="18" style="5" customWidth="1"/>
    <col min="4849" max="4852" width="0" style="5" hidden="1" customWidth="1"/>
    <col min="4853" max="4853" width="17.109375" style="5" customWidth="1"/>
    <col min="4854" max="4855" width="0" style="5" hidden="1" customWidth="1"/>
    <col min="4856" max="4856" width="15" style="5" customWidth="1"/>
    <col min="4857" max="4857" width="0" style="5" hidden="1" customWidth="1"/>
    <col min="4858" max="4858" width="20.88671875" style="5" customWidth="1"/>
    <col min="4859" max="4869" width="0" style="5" hidden="1" customWidth="1"/>
    <col min="4870" max="4870" width="19" style="5" customWidth="1"/>
    <col min="4871" max="4871" width="20.109375" style="5" customWidth="1"/>
    <col min="4872" max="4872" width="17" style="5" customWidth="1"/>
    <col min="4873" max="4873" width="0.5546875" style="5" customWidth="1"/>
    <col min="4874" max="5099" width="9.109375" style="5"/>
    <col min="5100" max="5100" width="6.88671875" style="5" customWidth="1"/>
    <col min="5101" max="5101" width="0" style="5" hidden="1" customWidth="1"/>
    <col min="5102" max="5102" width="15.5546875" style="5" customWidth="1"/>
    <col min="5103" max="5103" width="0" style="5" hidden="1" customWidth="1"/>
    <col min="5104" max="5104" width="18" style="5" customWidth="1"/>
    <col min="5105" max="5108" width="0" style="5" hidden="1" customWidth="1"/>
    <col min="5109" max="5109" width="17.109375" style="5" customWidth="1"/>
    <col min="5110" max="5111" width="0" style="5" hidden="1" customWidth="1"/>
    <col min="5112" max="5112" width="15" style="5" customWidth="1"/>
    <col min="5113" max="5113" width="0" style="5" hidden="1" customWidth="1"/>
    <col min="5114" max="5114" width="20.88671875" style="5" customWidth="1"/>
    <col min="5115" max="5125" width="0" style="5" hidden="1" customWidth="1"/>
    <col min="5126" max="5126" width="19" style="5" customWidth="1"/>
    <col min="5127" max="5127" width="20.109375" style="5" customWidth="1"/>
    <col min="5128" max="5128" width="17" style="5" customWidth="1"/>
    <col min="5129" max="5129" width="0.5546875" style="5" customWidth="1"/>
    <col min="5130" max="5355" width="9.109375" style="5"/>
    <col min="5356" max="5356" width="6.88671875" style="5" customWidth="1"/>
    <col min="5357" max="5357" width="0" style="5" hidden="1" customWidth="1"/>
    <col min="5358" max="5358" width="15.5546875" style="5" customWidth="1"/>
    <col min="5359" max="5359" width="0" style="5" hidden="1" customWidth="1"/>
    <col min="5360" max="5360" width="18" style="5" customWidth="1"/>
    <col min="5361" max="5364" width="0" style="5" hidden="1" customWidth="1"/>
    <col min="5365" max="5365" width="17.109375" style="5" customWidth="1"/>
    <col min="5366" max="5367" width="0" style="5" hidden="1" customWidth="1"/>
    <col min="5368" max="5368" width="15" style="5" customWidth="1"/>
    <col min="5369" max="5369" width="0" style="5" hidden="1" customWidth="1"/>
    <col min="5370" max="5370" width="20.88671875" style="5" customWidth="1"/>
    <col min="5371" max="5381" width="0" style="5" hidden="1" customWidth="1"/>
    <col min="5382" max="5382" width="19" style="5" customWidth="1"/>
    <col min="5383" max="5383" width="20.109375" style="5" customWidth="1"/>
    <col min="5384" max="5384" width="17" style="5" customWidth="1"/>
    <col min="5385" max="5385" width="0.5546875" style="5" customWidth="1"/>
    <col min="5386" max="5611" width="9.109375" style="5"/>
    <col min="5612" max="5612" width="6.88671875" style="5" customWidth="1"/>
    <col min="5613" max="5613" width="0" style="5" hidden="1" customWidth="1"/>
    <col min="5614" max="5614" width="15.5546875" style="5" customWidth="1"/>
    <col min="5615" max="5615" width="0" style="5" hidden="1" customWidth="1"/>
    <col min="5616" max="5616" width="18" style="5" customWidth="1"/>
    <col min="5617" max="5620" width="0" style="5" hidden="1" customWidth="1"/>
    <col min="5621" max="5621" width="17.109375" style="5" customWidth="1"/>
    <col min="5622" max="5623" width="0" style="5" hidden="1" customWidth="1"/>
    <col min="5624" max="5624" width="15" style="5" customWidth="1"/>
    <col min="5625" max="5625" width="0" style="5" hidden="1" customWidth="1"/>
    <col min="5626" max="5626" width="20.88671875" style="5" customWidth="1"/>
    <col min="5627" max="5637" width="0" style="5" hidden="1" customWidth="1"/>
    <col min="5638" max="5638" width="19" style="5" customWidth="1"/>
    <col min="5639" max="5639" width="20.109375" style="5" customWidth="1"/>
    <col min="5640" max="5640" width="17" style="5" customWidth="1"/>
    <col min="5641" max="5641" width="0.5546875" style="5" customWidth="1"/>
    <col min="5642" max="5867" width="9.109375" style="5"/>
    <col min="5868" max="5868" width="6.88671875" style="5" customWidth="1"/>
    <col min="5869" max="5869" width="0" style="5" hidden="1" customWidth="1"/>
    <col min="5870" max="5870" width="15.5546875" style="5" customWidth="1"/>
    <col min="5871" max="5871" width="0" style="5" hidden="1" customWidth="1"/>
    <col min="5872" max="5872" width="18" style="5" customWidth="1"/>
    <col min="5873" max="5876" width="0" style="5" hidden="1" customWidth="1"/>
    <col min="5877" max="5877" width="17.109375" style="5" customWidth="1"/>
    <col min="5878" max="5879" width="0" style="5" hidden="1" customWidth="1"/>
    <col min="5880" max="5880" width="15" style="5" customWidth="1"/>
    <col min="5881" max="5881" width="0" style="5" hidden="1" customWidth="1"/>
    <col min="5882" max="5882" width="20.88671875" style="5" customWidth="1"/>
    <col min="5883" max="5893" width="0" style="5" hidden="1" customWidth="1"/>
    <col min="5894" max="5894" width="19" style="5" customWidth="1"/>
    <col min="5895" max="5895" width="20.109375" style="5" customWidth="1"/>
    <col min="5896" max="5896" width="17" style="5" customWidth="1"/>
    <col min="5897" max="5897" width="0.5546875" style="5" customWidth="1"/>
    <col min="5898" max="6123" width="9.109375" style="5"/>
    <col min="6124" max="6124" width="6.88671875" style="5" customWidth="1"/>
    <col min="6125" max="6125" width="0" style="5" hidden="1" customWidth="1"/>
    <col min="6126" max="6126" width="15.5546875" style="5" customWidth="1"/>
    <col min="6127" max="6127" width="0" style="5" hidden="1" customWidth="1"/>
    <col min="6128" max="6128" width="18" style="5" customWidth="1"/>
    <col min="6129" max="6132" width="0" style="5" hidden="1" customWidth="1"/>
    <col min="6133" max="6133" width="17.109375" style="5" customWidth="1"/>
    <col min="6134" max="6135" width="0" style="5" hidden="1" customWidth="1"/>
    <col min="6136" max="6136" width="15" style="5" customWidth="1"/>
    <col min="6137" max="6137" width="0" style="5" hidden="1" customWidth="1"/>
    <col min="6138" max="6138" width="20.88671875" style="5" customWidth="1"/>
    <col min="6139" max="6149" width="0" style="5" hidden="1" customWidth="1"/>
    <col min="6150" max="6150" width="19" style="5" customWidth="1"/>
    <col min="6151" max="6151" width="20.109375" style="5" customWidth="1"/>
    <col min="6152" max="6152" width="17" style="5" customWidth="1"/>
    <col min="6153" max="6153" width="0.5546875" style="5" customWidth="1"/>
    <col min="6154" max="6379" width="9.109375" style="5"/>
    <col min="6380" max="6380" width="6.88671875" style="5" customWidth="1"/>
    <col min="6381" max="6381" width="0" style="5" hidden="1" customWidth="1"/>
    <col min="6382" max="6382" width="15.5546875" style="5" customWidth="1"/>
    <col min="6383" max="6383" width="0" style="5" hidden="1" customWidth="1"/>
    <col min="6384" max="6384" width="18" style="5" customWidth="1"/>
    <col min="6385" max="6388" width="0" style="5" hidden="1" customWidth="1"/>
    <col min="6389" max="6389" width="17.109375" style="5" customWidth="1"/>
    <col min="6390" max="6391" width="0" style="5" hidden="1" customWidth="1"/>
    <col min="6392" max="6392" width="15" style="5" customWidth="1"/>
    <col min="6393" max="6393" width="0" style="5" hidden="1" customWidth="1"/>
    <col min="6394" max="6394" width="20.88671875" style="5" customWidth="1"/>
    <col min="6395" max="6405" width="0" style="5" hidden="1" customWidth="1"/>
    <col min="6406" max="6406" width="19" style="5" customWidth="1"/>
    <col min="6407" max="6407" width="20.109375" style="5" customWidth="1"/>
    <col min="6408" max="6408" width="17" style="5" customWidth="1"/>
    <col min="6409" max="6409" width="0.5546875" style="5" customWidth="1"/>
    <col min="6410" max="6635" width="9.109375" style="5"/>
    <col min="6636" max="6636" width="6.88671875" style="5" customWidth="1"/>
    <col min="6637" max="6637" width="0" style="5" hidden="1" customWidth="1"/>
    <col min="6638" max="6638" width="15.5546875" style="5" customWidth="1"/>
    <col min="6639" max="6639" width="0" style="5" hidden="1" customWidth="1"/>
    <col min="6640" max="6640" width="18" style="5" customWidth="1"/>
    <col min="6641" max="6644" width="0" style="5" hidden="1" customWidth="1"/>
    <col min="6645" max="6645" width="17.109375" style="5" customWidth="1"/>
    <col min="6646" max="6647" width="0" style="5" hidden="1" customWidth="1"/>
    <col min="6648" max="6648" width="15" style="5" customWidth="1"/>
    <col min="6649" max="6649" width="0" style="5" hidden="1" customWidth="1"/>
    <col min="6650" max="6650" width="20.88671875" style="5" customWidth="1"/>
    <col min="6651" max="6661" width="0" style="5" hidden="1" customWidth="1"/>
    <col min="6662" max="6662" width="19" style="5" customWidth="1"/>
    <col min="6663" max="6663" width="20.109375" style="5" customWidth="1"/>
    <col min="6664" max="6664" width="17" style="5" customWidth="1"/>
    <col min="6665" max="6665" width="0.5546875" style="5" customWidth="1"/>
    <col min="6666" max="6891" width="9.109375" style="5"/>
    <col min="6892" max="6892" width="6.88671875" style="5" customWidth="1"/>
    <col min="6893" max="6893" width="0" style="5" hidden="1" customWidth="1"/>
    <col min="6894" max="6894" width="15.5546875" style="5" customWidth="1"/>
    <col min="6895" max="6895" width="0" style="5" hidden="1" customWidth="1"/>
    <col min="6896" max="6896" width="18" style="5" customWidth="1"/>
    <col min="6897" max="6900" width="0" style="5" hidden="1" customWidth="1"/>
    <col min="6901" max="6901" width="17.109375" style="5" customWidth="1"/>
    <col min="6902" max="6903" width="0" style="5" hidden="1" customWidth="1"/>
    <col min="6904" max="6904" width="15" style="5" customWidth="1"/>
    <col min="6905" max="6905" width="0" style="5" hidden="1" customWidth="1"/>
    <col min="6906" max="6906" width="20.88671875" style="5" customWidth="1"/>
    <col min="6907" max="6917" width="0" style="5" hidden="1" customWidth="1"/>
    <col min="6918" max="6918" width="19" style="5" customWidth="1"/>
    <col min="6919" max="6919" width="20.109375" style="5" customWidth="1"/>
    <col min="6920" max="6920" width="17" style="5" customWidth="1"/>
    <col min="6921" max="6921" width="0.5546875" style="5" customWidth="1"/>
    <col min="6922" max="7147" width="9.109375" style="5"/>
    <col min="7148" max="7148" width="6.88671875" style="5" customWidth="1"/>
    <col min="7149" max="7149" width="0" style="5" hidden="1" customWidth="1"/>
    <col min="7150" max="7150" width="15.5546875" style="5" customWidth="1"/>
    <col min="7151" max="7151" width="0" style="5" hidden="1" customWidth="1"/>
    <col min="7152" max="7152" width="18" style="5" customWidth="1"/>
    <col min="7153" max="7156" width="0" style="5" hidden="1" customWidth="1"/>
    <col min="7157" max="7157" width="17.109375" style="5" customWidth="1"/>
    <col min="7158" max="7159" width="0" style="5" hidden="1" customWidth="1"/>
    <col min="7160" max="7160" width="15" style="5" customWidth="1"/>
    <col min="7161" max="7161" width="0" style="5" hidden="1" customWidth="1"/>
    <col min="7162" max="7162" width="20.88671875" style="5" customWidth="1"/>
    <col min="7163" max="7173" width="0" style="5" hidden="1" customWidth="1"/>
    <col min="7174" max="7174" width="19" style="5" customWidth="1"/>
    <col min="7175" max="7175" width="20.109375" style="5" customWidth="1"/>
    <col min="7176" max="7176" width="17" style="5" customWidth="1"/>
    <col min="7177" max="7177" width="0.5546875" style="5" customWidth="1"/>
    <col min="7178" max="7403" width="9.109375" style="5"/>
    <col min="7404" max="7404" width="6.88671875" style="5" customWidth="1"/>
    <col min="7405" max="7405" width="0" style="5" hidden="1" customWidth="1"/>
    <col min="7406" max="7406" width="15.5546875" style="5" customWidth="1"/>
    <col min="7407" max="7407" width="0" style="5" hidden="1" customWidth="1"/>
    <col min="7408" max="7408" width="18" style="5" customWidth="1"/>
    <col min="7409" max="7412" width="0" style="5" hidden="1" customWidth="1"/>
    <col min="7413" max="7413" width="17.109375" style="5" customWidth="1"/>
    <col min="7414" max="7415" width="0" style="5" hidden="1" customWidth="1"/>
    <col min="7416" max="7416" width="15" style="5" customWidth="1"/>
    <col min="7417" max="7417" width="0" style="5" hidden="1" customWidth="1"/>
    <col min="7418" max="7418" width="20.88671875" style="5" customWidth="1"/>
    <col min="7419" max="7429" width="0" style="5" hidden="1" customWidth="1"/>
    <col min="7430" max="7430" width="19" style="5" customWidth="1"/>
    <col min="7431" max="7431" width="20.109375" style="5" customWidth="1"/>
    <col min="7432" max="7432" width="17" style="5" customWidth="1"/>
    <col min="7433" max="7433" width="0.5546875" style="5" customWidth="1"/>
    <col min="7434" max="7659" width="9.109375" style="5"/>
    <col min="7660" max="7660" width="6.88671875" style="5" customWidth="1"/>
    <col min="7661" max="7661" width="0" style="5" hidden="1" customWidth="1"/>
    <col min="7662" max="7662" width="15.5546875" style="5" customWidth="1"/>
    <col min="7663" max="7663" width="0" style="5" hidden="1" customWidth="1"/>
    <col min="7664" max="7664" width="18" style="5" customWidth="1"/>
    <col min="7665" max="7668" width="0" style="5" hidden="1" customWidth="1"/>
    <col min="7669" max="7669" width="17.109375" style="5" customWidth="1"/>
    <col min="7670" max="7671" width="0" style="5" hidden="1" customWidth="1"/>
    <col min="7672" max="7672" width="15" style="5" customWidth="1"/>
    <col min="7673" max="7673" width="0" style="5" hidden="1" customWidth="1"/>
    <col min="7674" max="7674" width="20.88671875" style="5" customWidth="1"/>
    <col min="7675" max="7685" width="0" style="5" hidden="1" customWidth="1"/>
    <col min="7686" max="7686" width="19" style="5" customWidth="1"/>
    <col min="7687" max="7687" width="20.109375" style="5" customWidth="1"/>
    <col min="7688" max="7688" width="17" style="5" customWidth="1"/>
    <col min="7689" max="7689" width="0.5546875" style="5" customWidth="1"/>
    <col min="7690" max="7915" width="9.109375" style="5"/>
    <col min="7916" max="7916" width="6.88671875" style="5" customWidth="1"/>
    <col min="7917" max="7917" width="0" style="5" hidden="1" customWidth="1"/>
    <col min="7918" max="7918" width="15.5546875" style="5" customWidth="1"/>
    <col min="7919" max="7919" width="0" style="5" hidden="1" customWidth="1"/>
    <col min="7920" max="7920" width="18" style="5" customWidth="1"/>
    <col min="7921" max="7924" width="0" style="5" hidden="1" customWidth="1"/>
    <col min="7925" max="7925" width="17.109375" style="5" customWidth="1"/>
    <col min="7926" max="7927" width="0" style="5" hidden="1" customWidth="1"/>
    <col min="7928" max="7928" width="15" style="5" customWidth="1"/>
    <col min="7929" max="7929" width="0" style="5" hidden="1" customWidth="1"/>
    <col min="7930" max="7930" width="20.88671875" style="5" customWidth="1"/>
    <col min="7931" max="7941" width="0" style="5" hidden="1" customWidth="1"/>
    <col min="7942" max="7942" width="19" style="5" customWidth="1"/>
    <col min="7943" max="7943" width="20.109375" style="5" customWidth="1"/>
    <col min="7944" max="7944" width="17" style="5" customWidth="1"/>
    <col min="7945" max="7945" width="0.5546875" style="5" customWidth="1"/>
    <col min="7946" max="8171" width="9.109375" style="5"/>
    <col min="8172" max="8172" width="6.88671875" style="5" customWidth="1"/>
    <col min="8173" max="8173" width="0" style="5" hidden="1" customWidth="1"/>
    <col min="8174" max="8174" width="15.5546875" style="5" customWidth="1"/>
    <col min="8175" max="8175" width="0" style="5" hidden="1" customWidth="1"/>
    <col min="8176" max="8176" width="18" style="5" customWidth="1"/>
    <col min="8177" max="8180" width="0" style="5" hidden="1" customWidth="1"/>
    <col min="8181" max="8181" width="17.109375" style="5" customWidth="1"/>
    <col min="8182" max="8183" width="0" style="5" hidden="1" customWidth="1"/>
    <col min="8184" max="8184" width="15" style="5" customWidth="1"/>
    <col min="8185" max="8185" width="0" style="5" hidden="1" customWidth="1"/>
    <col min="8186" max="8186" width="20.88671875" style="5" customWidth="1"/>
    <col min="8187" max="8197" width="0" style="5" hidden="1" customWidth="1"/>
    <col min="8198" max="8198" width="19" style="5" customWidth="1"/>
    <col min="8199" max="8199" width="20.109375" style="5" customWidth="1"/>
    <col min="8200" max="8200" width="17" style="5" customWidth="1"/>
    <col min="8201" max="8201" width="0.5546875" style="5" customWidth="1"/>
    <col min="8202" max="8427" width="9.109375" style="5"/>
    <col min="8428" max="8428" width="6.88671875" style="5" customWidth="1"/>
    <col min="8429" max="8429" width="0" style="5" hidden="1" customWidth="1"/>
    <col min="8430" max="8430" width="15.5546875" style="5" customWidth="1"/>
    <col min="8431" max="8431" width="0" style="5" hidden="1" customWidth="1"/>
    <col min="8432" max="8432" width="18" style="5" customWidth="1"/>
    <col min="8433" max="8436" width="0" style="5" hidden="1" customWidth="1"/>
    <col min="8437" max="8437" width="17.109375" style="5" customWidth="1"/>
    <col min="8438" max="8439" width="0" style="5" hidden="1" customWidth="1"/>
    <col min="8440" max="8440" width="15" style="5" customWidth="1"/>
    <col min="8441" max="8441" width="0" style="5" hidden="1" customWidth="1"/>
    <col min="8442" max="8442" width="20.88671875" style="5" customWidth="1"/>
    <col min="8443" max="8453" width="0" style="5" hidden="1" customWidth="1"/>
    <col min="8454" max="8454" width="19" style="5" customWidth="1"/>
    <col min="8455" max="8455" width="20.109375" style="5" customWidth="1"/>
    <col min="8456" max="8456" width="17" style="5" customWidth="1"/>
    <col min="8457" max="8457" width="0.5546875" style="5" customWidth="1"/>
    <col min="8458" max="8683" width="9.109375" style="5"/>
    <col min="8684" max="8684" width="6.88671875" style="5" customWidth="1"/>
    <col min="8685" max="8685" width="0" style="5" hidden="1" customWidth="1"/>
    <col min="8686" max="8686" width="15.5546875" style="5" customWidth="1"/>
    <col min="8687" max="8687" width="0" style="5" hidden="1" customWidth="1"/>
    <col min="8688" max="8688" width="18" style="5" customWidth="1"/>
    <col min="8689" max="8692" width="0" style="5" hidden="1" customWidth="1"/>
    <col min="8693" max="8693" width="17.109375" style="5" customWidth="1"/>
    <col min="8694" max="8695" width="0" style="5" hidden="1" customWidth="1"/>
    <col min="8696" max="8696" width="15" style="5" customWidth="1"/>
    <col min="8697" max="8697" width="0" style="5" hidden="1" customWidth="1"/>
    <col min="8698" max="8698" width="20.88671875" style="5" customWidth="1"/>
    <col min="8699" max="8709" width="0" style="5" hidden="1" customWidth="1"/>
    <col min="8710" max="8710" width="19" style="5" customWidth="1"/>
    <col min="8711" max="8711" width="20.109375" style="5" customWidth="1"/>
    <col min="8712" max="8712" width="17" style="5" customWidth="1"/>
    <col min="8713" max="8713" width="0.5546875" style="5" customWidth="1"/>
    <col min="8714" max="8939" width="9.109375" style="5"/>
    <col min="8940" max="8940" width="6.88671875" style="5" customWidth="1"/>
    <col min="8941" max="8941" width="0" style="5" hidden="1" customWidth="1"/>
    <col min="8942" max="8942" width="15.5546875" style="5" customWidth="1"/>
    <col min="8943" max="8943" width="0" style="5" hidden="1" customWidth="1"/>
    <col min="8944" max="8944" width="18" style="5" customWidth="1"/>
    <col min="8945" max="8948" width="0" style="5" hidden="1" customWidth="1"/>
    <col min="8949" max="8949" width="17.109375" style="5" customWidth="1"/>
    <col min="8950" max="8951" width="0" style="5" hidden="1" customWidth="1"/>
    <col min="8952" max="8952" width="15" style="5" customWidth="1"/>
    <col min="8953" max="8953" width="0" style="5" hidden="1" customWidth="1"/>
    <col min="8954" max="8954" width="20.88671875" style="5" customWidth="1"/>
    <col min="8955" max="8965" width="0" style="5" hidden="1" customWidth="1"/>
    <col min="8966" max="8966" width="19" style="5" customWidth="1"/>
    <col min="8967" max="8967" width="20.109375" style="5" customWidth="1"/>
    <col min="8968" max="8968" width="17" style="5" customWidth="1"/>
    <col min="8969" max="8969" width="0.5546875" style="5" customWidth="1"/>
    <col min="8970" max="9195" width="9.109375" style="5"/>
    <col min="9196" max="9196" width="6.88671875" style="5" customWidth="1"/>
    <col min="9197" max="9197" width="0" style="5" hidden="1" customWidth="1"/>
    <col min="9198" max="9198" width="15.5546875" style="5" customWidth="1"/>
    <col min="9199" max="9199" width="0" style="5" hidden="1" customWidth="1"/>
    <col min="9200" max="9200" width="18" style="5" customWidth="1"/>
    <col min="9201" max="9204" width="0" style="5" hidden="1" customWidth="1"/>
    <col min="9205" max="9205" width="17.109375" style="5" customWidth="1"/>
    <col min="9206" max="9207" width="0" style="5" hidden="1" customWidth="1"/>
    <col min="9208" max="9208" width="15" style="5" customWidth="1"/>
    <col min="9209" max="9209" width="0" style="5" hidden="1" customWidth="1"/>
    <col min="9210" max="9210" width="20.88671875" style="5" customWidth="1"/>
    <col min="9211" max="9221" width="0" style="5" hidden="1" customWidth="1"/>
    <col min="9222" max="9222" width="19" style="5" customWidth="1"/>
    <col min="9223" max="9223" width="20.109375" style="5" customWidth="1"/>
    <col min="9224" max="9224" width="17" style="5" customWidth="1"/>
    <col min="9225" max="9225" width="0.5546875" style="5" customWidth="1"/>
    <col min="9226" max="9451" width="9.109375" style="5"/>
    <col min="9452" max="9452" width="6.88671875" style="5" customWidth="1"/>
    <col min="9453" max="9453" width="0" style="5" hidden="1" customWidth="1"/>
    <col min="9454" max="9454" width="15.5546875" style="5" customWidth="1"/>
    <col min="9455" max="9455" width="0" style="5" hidden="1" customWidth="1"/>
    <col min="9456" max="9456" width="18" style="5" customWidth="1"/>
    <col min="9457" max="9460" width="0" style="5" hidden="1" customWidth="1"/>
    <col min="9461" max="9461" width="17.109375" style="5" customWidth="1"/>
    <col min="9462" max="9463" width="0" style="5" hidden="1" customWidth="1"/>
    <col min="9464" max="9464" width="15" style="5" customWidth="1"/>
    <col min="9465" max="9465" width="0" style="5" hidden="1" customWidth="1"/>
    <col min="9466" max="9466" width="20.88671875" style="5" customWidth="1"/>
    <col min="9467" max="9477" width="0" style="5" hidden="1" customWidth="1"/>
    <col min="9478" max="9478" width="19" style="5" customWidth="1"/>
    <col min="9479" max="9479" width="20.109375" style="5" customWidth="1"/>
    <col min="9480" max="9480" width="17" style="5" customWidth="1"/>
    <col min="9481" max="9481" width="0.5546875" style="5" customWidth="1"/>
    <col min="9482" max="9707" width="9.109375" style="5"/>
    <col min="9708" max="9708" width="6.88671875" style="5" customWidth="1"/>
    <col min="9709" max="9709" width="0" style="5" hidden="1" customWidth="1"/>
    <col min="9710" max="9710" width="15.5546875" style="5" customWidth="1"/>
    <col min="9711" max="9711" width="0" style="5" hidden="1" customWidth="1"/>
    <col min="9712" max="9712" width="18" style="5" customWidth="1"/>
    <col min="9713" max="9716" width="0" style="5" hidden="1" customWidth="1"/>
    <col min="9717" max="9717" width="17.109375" style="5" customWidth="1"/>
    <col min="9718" max="9719" width="0" style="5" hidden="1" customWidth="1"/>
    <col min="9720" max="9720" width="15" style="5" customWidth="1"/>
    <col min="9721" max="9721" width="0" style="5" hidden="1" customWidth="1"/>
    <col min="9722" max="9722" width="20.88671875" style="5" customWidth="1"/>
    <col min="9723" max="9733" width="0" style="5" hidden="1" customWidth="1"/>
    <col min="9734" max="9734" width="19" style="5" customWidth="1"/>
    <col min="9735" max="9735" width="20.109375" style="5" customWidth="1"/>
    <col min="9736" max="9736" width="17" style="5" customWidth="1"/>
    <col min="9737" max="9737" width="0.5546875" style="5" customWidth="1"/>
    <col min="9738" max="9963" width="9.109375" style="5"/>
    <col min="9964" max="9964" width="6.88671875" style="5" customWidth="1"/>
    <col min="9965" max="9965" width="0" style="5" hidden="1" customWidth="1"/>
    <col min="9966" max="9966" width="15.5546875" style="5" customWidth="1"/>
    <col min="9967" max="9967" width="0" style="5" hidden="1" customWidth="1"/>
    <col min="9968" max="9968" width="18" style="5" customWidth="1"/>
    <col min="9969" max="9972" width="0" style="5" hidden="1" customWidth="1"/>
    <col min="9973" max="9973" width="17.109375" style="5" customWidth="1"/>
    <col min="9974" max="9975" width="0" style="5" hidden="1" customWidth="1"/>
    <col min="9976" max="9976" width="15" style="5" customWidth="1"/>
    <col min="9977" max="9977" width="0" style="5" hidden="1" customWidth="1"/>
    <col min="9978" max="9978" width="20.88671875" style="5" customWidth="1"/>
    <col min="9979" max="9989" width="0" style="5" hidden="1" customWidth="1"/>
    <col min="9990" max="9990" width="19" style="5" customWidth="1"/>
    <col min="9991" max="9991" width="20.109375" style="5" customWidth="1"/>
    <col min="9992" max="9992" width="17" style="5" customWidth="1"/>
    <col min="9993" max="9993" width="0.5546875" style="5" customWidth="1"/>
    <col min="9994" max="10219" width="9.109375" style="5"/>
    <col min="10220" max="10220" width="6.88671875" style="5" customWidth="1"/>
    <col min="10221" max="10221" width="0" style="5" hidden="1" customWidth="1"/>
    <col min="10222" max="10222" width="15.5546875" style="5" customWidth="1"/>
    <col min="10223" max="10223" width="0" style="5" hidden="1" customWidth="1"/>
    <col min="10224" max="10224" width="18" style="5" customWidth="1"/>
    <col min="10225" max="10228" width="0" style="5" hidden="1" customWidth="1"/>
    <col min="10229" max="10229" width="17.109375" style="5" customWidth="1"/>
    <col min="10230" max="10231" width="0" style="5" hidden="1" customWidth="1"/>
    <col min="10232" max="10232" width="15" style="5" customWidth="1"/>
    <col min="10233" max="10233" width="0" style="5" hidden="1" customWidth="1"/>
    <col min="10234" max="10234" width="20.88671875" style="5" customWidth="1"/>
    <col min="10235" max="10245" width="0" style="5" hidden="1" customWidth="1"/>
    <col min="10246" max="10246" width="19" style="5" customWidth="1"/>
    <col min="10247" max="10247" width="20.109375" style="5" customWidth="1"/>
    <col min="10248" max="10248" width="17" style="5" customWidth="1"/>
    <col min="10249" max="10249" width="0.5546875" style="5" customWidth="1"/>
    <col min="10250" max="10475" width="9.109375" style="5"/>
    <col min="10476" max="10476" width="6.88671875" style="5" customWidth="1"/>
    <col min="10477" max="10477" width="0" style="5" hidden="1" customWidth="1"/>
    <col min="10478" max="10478" width="15.5546875" style="5" customWidth="1"/>
    <col min="10479" max="10479" width="0" style="5" hidden="1" customWidth="1"/>
    <col min="10480" max="10480" width="18" style="5" customWidth="1"/>
    <col min="10481" max="10484" width="0" style="5" hidden="1" customWidth="1"/>
    <col min="10485" max="10485" width="17.109375" style="5" customWidth="1"/>
    <col min="10486" max="10487" width="0" style="5" hidden="1" customWidth="1"/>
    <col min="10488" max="10488" width="15" style="5" customWidth="1"/>
    <col min="10489" max="10489" width="0" style="5" hidden="1" customWidth="1"/>
    <col min="10490" max="10490" width="20.88671875" style="5" customWidth="1"/>
    <col min="10491" max="10501" width="0" style="5" hidden="1" customWidth="1"/>
    <col min="10502" max="10502" width="19" style="5" customWidth="1"/>
    <col min="10503" max="10503" width="20.109375" style="5" customWidth="1"/>
    <col min="10504" max="10504" width="17" style="5" customWidth="1"/>
    <col min="10505" max="10505" width="0.5546875" style="5" customWidth="1"/>
    <col min="10506" max="10731" width="9.109375" style="5"/>
    <col min="10732" max="10732" width="6.88671875" style="5" customWidth="1"/>
    <col min="10733" max="10733" width="0" style="5" hidden="1" customWidth="1"/>
    <col min="10734" max="10734" width="15.5546875" style="5" customWidth="1"/>
    <col min="10735" max="10735" width="0" style="5" hidden="1" customWidth="1"/>
    <col min="10736" max="10736" width="18" style="5" customWidth="1"/>
    <col min="10737" max="10740" width="0" style="5" hidden="1" customWidth="1"/>
    <col min="10741" max="10741" width="17.109375" style="5" customWidth="1"/>
    <col min="10742" max="10743" width="0" style="5" hidden="1" customWidth="1"/>
    <col min="10744" max="10744" width="15" style="5" customWidth="1"/>
    <col min="10745" max="10745" width="0" style="5" hidden="1" customWidth="1"/>
    <col min="10746" max="10746" width="20.88671875" style="5" customWidth="1"/>
    <col min="10747" max="10757" width="0" style="5" hidden="1" customWidth="1"/>
    <col min="10758" max="10758" width="19" style="5" customWidth="1"/>
    <col min="10759" max="10759" width="20.109375" style="5" customWidth="1"/>
    <col min="10760" max="10760" width="17" style="5" customWidth="1"/>
    <col min="10761" max="10761" width="0.5546875" style="5" customWidth="1"/>
    <col min="10762" max="10987" width="9.109375" style="5"/>
    <col min="10988" max="10988" width="6.88671875" style="5" customWidth="1"/>
    <col min="10989" max="10989" width="0" style="5" hidden="1" customWidth="1"/>
    <col min="10990" max="10990" width="15.5546875" style="5" customWidth="1"/>
    <col min="10991" max="10991" width="0" style="5" hidden="1" customWidth="1"/>
    <col min="10992" max="10992" width="18" style="5" customWidth="1"/>
    <col min="10993" max="10996" width="0" style="5" hidden="1" customWidth="1"/>
    <col min="10997" max="10997" width="17.109375" style="5" customWidth="1"/>
    <col min="10998" max="10999" width="0" style="5" hidden="1" customWidth="1"/>
    <col min="11000" max="11000" width="15" style="5" customWidth="1"/>
    <col min="11001" max="11001" width="0" style="5" hidden="1" customWidth="1"/>
    <col min="11002" max="11002" width="20.88671875" style="5" customWidth="1"/>
    <col min="11003" max="11013" width="0" style="5" hidden="1" customWidth="1"/>
    <col min="11014" max="11014" width="19" style="5" customWidth="1"/>
    <col min="11015" max="11015" width="20.109375" style="5" customWidth="1"/>
    <col min="11016" max="11016" width="17" style="5" customWidth="1"/>
    <col min="11017" max="11017" width="0.5546875" style="5" customWidth="1"/>
    <col min="11018" max="11243" width="9.109375" style="5"/>
    <col min="11244" max="11244" width="6.88671875" style="5" customWidth="1"/>
    <col min="11245" max="11245" width="0" style="5" hidden="1" customWidth="1"/>
    <col min="11246" max="11246" width="15.5546875" style="5" customWidth="1"/>
    <col min="11247" max="11247" width="0" style="5" hidden="1" customWidth="1"/>
    <col min="11248" max="11248" width="18" style="5" customWidth="1"/>
    <col min="11249" max="11252" width="0" style="5" hidden="1" customWidth="1"/>
    <col min="11253" max="11253" width="17.109375" style="5" customWidth="1"/>
    <col min="11254" max="11255" width="0" style="5" hidden="1" customWidth="1"/>
    <col min="11256" max="11256" width="15" style="5" customWidth="1"/>
    <col min="11257" max="11257" width="0" style="5" hidden="1" customWidth="1"/>
    <col min="11258" max="11258" width="20.88671875" style="5" customWidth="1"/>
    <col min="11259" max="11269" width="0" style="5" hidden="1" customWidth="1"/>
    <col min="11270" max="11270" width="19" style="5" customWidth="1"/>
    <col min="11271" max="11271" width="20.109375" style="5" customWidth="1"/>
    <col min="11272" max="11272" width="17" style="5" customWidth="1"/>
    <col min="11273" max="11273" width="0.5546875" style="5" customWidth="1"/>
    <col min="11274" max="11499" width="9.109375" style="5"/>
    <col min="11500" max="11500" width="6.88671875" style="5" customWidth="1"/>
    <col min="11501" max="11501" width="0" style="5" hidden="1" customWidth="1"/>
    <col min="11502" max="11502" width="15.5546875" style="5" customWidth="1"/>
    <col min="11503" max="11503" width="0" style="5" hidden="1" customWidth="1"/>
    <col min="11504" max="11504" width="18" style="5" customWidth="1"/>
    <col min="11505" max="11508" width="0" style="5" hidden="1" customWidth="1"/>
    <col min="11509" max="11509" width="17.109375" style="5" customWidth="1"/>
    <col min="11510" max="11511" width="0" style="5" hidden="1" customWidth="1"/>
    <col min="11512" max="11512" width="15" style="5" customWidth="1"/>
    <col min="11513" max="11513" width="0" style="5" hidden="1" customWidth="1"/>
    <col min="11514" max="11514" width="20.88671875" style="5" customWidth="1"/>
    <col min="11515" max="11525" width="0" style="5" hidden="1" customWidth="1"/>
    <col min="11526" max="11526" width="19" style="5" customWidth="1"/>
    <col min="11527" max="11527" width="20.109375" style="5" customWidth="1"/>
    <col min="11528" max="11528" width="17" style="5" customWidth="1"/>
    <col min="11529" max="11529" width="0.5546875" style="5" customWidth="1"/>
    <col min="11530" max="11755" width="9.109375" style="5"/>
    <col min="11756" max="11756" width="6.88671875" style="5" customWidth="1"/>
    <col min="11757" max="11757" width="0" style="5" hidden="1" customWidth="1"/>
    <col min="11758" max="11758" width="15.5546875" style="5" customWidth="1"/>
    <col min="11759" max="11759" width="0" style="5" hidden="1" customWidth="1"/>
    <col min="11760" max="11760" width="18" style="5" customWidth="1"/>
    <col min="11761" max="11764" width="0" style="5" hidden="1" customWidth="1"/>
    <col min="11765" max="11765" width="17.109375" style="5" customWidth="1"/>
    <col min="11766" max="11767" width="0" style="5" hidden="1" customWidth="1"/>
    <col min="11768" max="11768" width="15" style="5" customWidth="1"/>
    <col min="11769" max="11769" width="0" style="5" hidden="1" customWidth="1"/>
    <col min="11770" max="11770" width="20.88671875" style="5" customWidth="1"/>
    <col min="11771" max="11781" width="0" style="5" hidden="1" customWidth="1"/>
    <col min="11782" max="11782" width="19" style="5" customWidth="1"/>
    <col min="11783" max="11783" width="20.109375" style="5" customWidth="1"/>
    <col min="11784" max="11784" width="17" style="5" customWidth="1"/>
    <col min="11785" max="11785" width="0.5546875" style="5" customWidth="1"/>
    <col min="11786" max="12011" width="9.109375" style="5"/>
    <col min="12012" max="12012" width="6.88671875" style="5" customWidth="1"/>
    <col min="12013" max="12013" width="0" style="5" hidden="1" customWidth="1"/>
    <col min="12014" max="12014" width="15.5546875" style="5" customWidth="1"/>
    <col min="12015" max="12015" width="0" style="5" hidden="1" customWidth="1"/>
    <col min="12016" max="12016" width="18" style="5" customWidth="1"/>
    <col min="12017" max="12020" width="0" style="5" hidden="1" customWidth="1"/>
    <col min="12021" max="12021" width="17.109375" style="5" customWidth="1"/>
    <col min="12022" max="12023" width="0" style="5" hidden="1" customWidth="1"/>
    <col min="12024" max="12024" width="15" style="5" customWidth="1"/>
    <col min="12025" max="12025" width="0" style="5" hidden="1" customWidth="1"/>
    <col min="12026" max="12026" width="20.88671875" style="5" customWidth="1"/>
    <col min="12027" max="12037" width="0" style="5" hidden="1" customWidth="1"/>
    <col min="12038" max="12038" width="19" style="5" customWidth="1"/>
    <col min="12039" max="12039" width="20.109375" style="5" customWidth="1"/>
    <col min="12040" max="12040" width="17" style="5" customWidth="1"/>
    <col min="12041" max="12041" width="0.5546875" style="5" customWidth="1"/>
    <col min="12042" max="12267" width="9.109375" style="5"/>
    <col min="12268" max="12268" width="6.88671875" style="5" customWidth="1"/>
    <col min="12269" max="12269" width="0" style="5" hidden="1" customWidth="1"/>
    <col min="12270" max="12270" width="15.5546875" style="5" customWidth="1"/>
    <col min="12271" max="12271" width="0" style="5" hidden="1" customWidth="1"/>
    <col min="12272" max="12272" width="18" style="5" customWidth="1"/>
    <col min="12273" max="12276" width="0" style="5" hidden="1" customWidth="1"/>
    <col min="12277" max="12277" width="17.109375" style="5" customWidth="1"/>
    <col min="12278" max="12279" width="0" style="5" hidden="1" customWidth="1"/>
    <col min="12280" max="12280" width="15" style="5" customWidth="1"/>
    <col min="12281" max="12281" width="0" style="5" hidden="1" customWidth="1"/>
    <col min="12282" max="12282" width="20.88671875" style="5" customWidth="1"/>
    <col min="12283" max="12293" width="0" style="5" hidden="1" customWidth="1"/>
    <col min="12294" max="12294" width="19" style="5" customWidth="1"/>
    <col min="12295" max="12295" width="20.109375" style="5" customWidth="1"/>
    <col min="12296" max="12296" width="17" style="5" customWidth="1"/>
    <col min="12297" max="12297" width="0.5546875" style="5" customWidth="1"/>
    <col min="12298" max="12523" width="9.109375" style="5"/>
    <col min="12524" max="12524" width="6.88671875" style="5" customWidth="1"/>
    <col min="12525" max="12525" width="0" style="5" hidden="1" customWidth="1"/>
    <col min="12526" max="12526" width="15.5546875" style="5" customWidth="1"/>
    <col min="12527" max="12527" width="0" style="5" hidden="1" customWidth="1"/>
    <col min="12528" max="12528" width="18" style="5" customWidth="1"/>
    <col min="12529" max="12532" width="0" style="5" hidden="1" customWidth="1"/>
    <col min="12533" max="12533" width="17.109375" style="5" customWidth="1"/>
    <col min="12534" max="12535" width="0" style="5" hidden="1" customWidth="1"/>
    <col min="12536" max="12536" width="15" style="5" customWidth="1"/>
    <col min="12537" max="12537" width="0" style="5" hidden="1" customWidth="1"/>
    <col min="12538" max="12538" width="20.88671875" style="5" customWidth="1"/>
    <col min="12539" max="12549" width="0" style="5" hidden="1" customWidth="1"/>
    <col min="12550" max="12550" width="19" style="5" customWidth="1"/>
    <col min="12551" max="12551" width="20.109375" style="5" customWidth="1"/>
    <col min="12552" max="12552" width="17" style="5" customWidth="1"/>
    <col min="12553" max="12553" width="0.5546875" style="5" customWidth="1"/>
    <col min="12554" max="12779" width="9.109375" style="5"/>
    <col min="12780" max="12780" width="6.88671875" style="5" customWidth="1"/>
    <col min="12781" max="12781" width="0" style="5" hidden="1" customWidth="1"/>
    <col min="12782" max="12782" width="15.5546875" style="5" customWidth="1"/>
    <col min="12783" max="12783" width="0" style="5" hidden="1" customWidth="1"/>
    <col min="12784" max="12784" width="18" style="5" customWidth="1"/>
    <col min="12785" max="12788" width="0" style="5" hidden="1" customWidth="1"/>
    <col min="12789" max="12789" width="17.109375" style="5" customWidth="1"/>
    <col min="12790" max="12791" width="0" style="5" hidden="1" customWidth="1"/>
    <col min="12792" max="12792" width="15" style="5" customWidth="1"/>
    <col min="12793" max="12793" width="0" style="5" hidden="1" customWidth="1"/>
    <col min="12794" max="12794" width="20.88671875" style="5" customWidth="1"/>
    <col min="12795" max="12805" width="0" style="5" hidden="1" customWidth="1"/>
    <col min="12806" max="12806" width="19" style="5" customWidth="1"/>
    <col min="12807" max="12807" width="20.109375" style="5" customWidth="1"/>
    <col min="12808" max="12808" width="17" style="5" customWidth="1"/>
    <col min="12809" max="12809" width="0.5546875" style="5" customWidth="1"/>
    <col min="12810" max="13035" width="9.109375" style="5"/>
    <col min="13036" max="13036" width="6.88671875" style="5" customWidth="1"/>
    <col min="13037" max="13037" width="0" style="5" hidden="1" customWidth="1"/>
    <col min="13038" max="13038" width="15.5546875" style="5" customWidth="1"/>
    <col min="13039" max="13039" width="0" style="5" hidden="1" customWidth="1"/>
    <col min="13040" max="13040" width="18" style="5" customWidth="1"/>
    <col min="13041" max="13044" width="0" style="5" hidden="1" customWidth="1"/>
    <col min="13045" max="13045" width="17.109375" style="5" customWidth="1"/>
    <col min="13046" max="13047" width="0" style="5" hidden="1" customWidth="1"/>
    <col min="13048" max="13048" width="15" style="5" customWidth="1"/>
    <col min="13049" max="13049" width="0" style="5" hidden="1" customWidth="1"/>
    <col min="13050" max="13050" width="20.88671875" style="5" customWidth="1"/>
    <col min="13051" max="13061" width="0" style="5" hidden="1" customWidth="1"/>
    <col min="13062" max="13062" width="19" style="5" customWidth="1"/>
    <col min="13063" max="13063" width="20.109375" style="5" customWidth="1"/>
    <col min="13064" max="13064" width="17" style="5" customWidth="1"/>
    <col min="13065" max="13065" width="0.5546875" style="5" customWidth="1"/>
    <col min="13066" max="13291" width="9.109375" style="5"/>
    <col min="13292" max="13292" width="6.88671875" style="5" customWidth="1"/>
    <col min="13293" max="13293" width="0" style="5" hidden="1" customWidth="1"/>
    <col min="13294" max="13294" width="15.5546875" style="5" customWidth="1"/>
    <col min="13295" max="13295" width="0" style="5" hidden="1" customWidth="1"/>
    <col min="13296" max="13296" width="18" style="5" customWidth="1"/>
    <col min="13297" max="13300" width="0" style="5" hidden="1" customWidth="1"/>
    <col min="13301" max="13301" width="17.109375" style="5" customWidth="1"/>
    <col min="13302" max="13303" width="0" style="5" hidden="1" customWidth="1"/>
    <col min="13304" max="13304" width="15" style="5" customWidth="1"/>
    <col min="13305" max="13305" width="0" style="5" hidden="1" customWidth="1"/>
    <col min="13306" max="13306" width="20.88671875" style="5" customWidth="1"/>
    <col min="13307" max="13317" width="0" style="5" hidden="1" customWidth="1"/>
    <col min="13318" max="13318" width="19" style="5" customWidth="1"/>
    <col min="13319" max="13319" width="20.109375" style="5" customWidth="1"/>
    <col min="13320" max="13320" width="17" style="5" customWidth="1"/>
    <col min="13321" max="13321" width="0.5546875" style="5" customWidth="1"/>
    <col min="13322" max="13547" width="9.109375" style="5"/>
    <col min="13548" max="13548" width="6.88671875" style="5" customWidth="1"/>
    <col min="13549" max="13549" width="0" style="5" hidden="1" customWidth="1"/>
    <col min="13550" max="13550" width="15.5546875" style="5" customWidth="1"/>
    <col min="13551" max="13551" width="0" style="5" hidden="1" customWidth="1"/>
    <col min="13552" max="13552" width="18" style="5" customWidth="1"/>
    <col min="13553" max="13556" width="0" style="5" hidden="1" customWidth="1"/>
    <col min="13557" max="13557" width="17.109375" style="5" customWidth="1"/>
    <col min="13558" max="13559" width="0" style="5" hidden="1" customWidth="1"/>
    <col min="13560" max="13560" width="15" style="5" customWidth="1"/>
    <col min="13561" max="13561" width="0" style="5" hidden="1" customWidth="1"/>
    <col min="13562" max="13562" width="20.88671875" style="5" customWidth="1"/>
    <col min="13563" max="13573" width="0" style="5" hidden="1" customWidth="1"/>
    <col min="13574" max="13574" width="19" style="5" customWidth="1"/>
    <col min="13575" max="13575" width="20.109375" style="5" customWidth="1"/>
    <col min="13576" max="13576" width="17" style="5" customWidth="1"/>
    <col min="13577" max="13577" width="0.5546875" style="5" customWidth="1"/>
    <col min="13578" max="13803" width="9.109375" style="5"/>
    <col min="13804" max="13804" width="6.88671875" style="5" customWidth="1"/>
    <col min="13805" max="13805" width="0" style="5" hidden="1" customWidth="1"/>
    <col min="13806" max="13806" width="15.5546875" style="5" customWidth="1"/>
    <col min="13807" max="13807" width="0" style="5" hidden="1" customWidth="1"/>
    <col min="13808" max="13808" width="18" style="5" customWidth="1"/>
    <col min="13809" max="13812" width="0" style="5" hidden="1" customWidth="1"/>
    <col min="13813" max="13813" width="17.109375" style="5" customWidth="1"/>
    <col min="13814" max="13815" width="0" style="5" hidden="1" customWidth="1"/>
    <col min="13816" max="13816" width="15" style="5" customWidth="1"/>
    <col min="13817" max="13817" width="0" style="5" hidden="1" customWidth="1"/>
    <col min="13818" max="13818" width="20.88671875" style="5" customWidth="1"/>
    <col min="13819" max="13829" width="0" style="5" hidden="1" customWidth="1"/>
    <col min="13830" max="13830" width="19" style="5" customWidth="1"/>
    <col min="13831" max="13831" width="20.109375" style="5" customWidth="1"/>
    <col min="13832" max="13832" width="17" style="5" customWidth="1"/>
    <col min="13833" max="13833" width="0.5546875" style="5" customWidth="1"/>
    <col min="13834" max="14059" width="9.109375" style="5"/>
    <col min="14060" max="14060" width="6.88671875" style="5" customWidth="1"/>
    <col min="14061" max="14061" width="0" style="5" hidden="1" customWidth="1"/>
    <col min="14062" max="14062" width="15.5546875" style="5" customWidth="1"/>
    <col min="14063" max="14063" width="0" style="5" hidden="1" customWidth="1"/>
    <col min="14064" max="14064" width="18" style="5" customWidth="1"/>
    <col min="14065" max="14068" width="0" style="5" hidden="1" customWidth="1"/>
    <col min="14069" max="14069" width="17.109375" style="5" customWidth="1"/>
    <col min="14070" max="14071" width="0" style="5" hidden="1" customWidth="1"/>
    <col min="14072" max="14072" width="15" style="5" customWidth="1"/>
    <col min="14073" max="14073" width="0" style="5" hidden="1" customWidth="1"/>
    <col min="14074" max="14074" width="20.88671875" style="5" customWidth="1"/>
    <col min="14075" max="14085" width="0" style="5" hidden="1" customWidth="1"/>
    <col min="14086" max="14086" width="19" style="5" customWidth="1"/>
    <col min="14087" max="14087" width="20.109375" style="5" customWidth="1"/>
    <col min="14088" max="14088" width="17" style="5" customWidth="1"/>
    <col min="14089" max="14089" width="0.5546875" style="5" customWidth="1"/>
    <col min="14090" max="14315" width="9.109375" style="5"/>
    <col min="14316" max="14316" width="6.88671875" style="5" customWidth="1"/>
    <col min="14317" max="14317" width="0" style="5" hidden="1" customWidth="1"/>
    <col min="14318" max="14318" width="15.5546875" style="5" customWidth="1"/>
    <col min="14319" max="14319" width="0" style="5" hidden="1" customWidth="1"/>
    <col min="14320" max="14320" width="18" style="5" customWidth="1"/>
    <col min="14321" max="14324" width="0" style="5" hidden="1" customWidth="1"/>
    <col min="14325" max="14325" width="17.109375" style="5" customWidth="1"/>
    <col min="14326" max="14327" width="0" style="5" hidden="1" customWidth="1"/>
    <col min="14328" max="14328" width="15" style="5" customWidth="1"/>
    <col min="14329" max="14329" width="0" style="5" hidden="1" customWidth="1"/>
    <col min="14330" max="14330" width="20.88671875" style="5" customWidth="1"/>
    <col min="14331" max="14341" width="0" style="5" hidden="1" customWidth="1"/>
    <col min="14342" max="14342" width="19" style="5" customWidth="1"/>
    <col min="14343" max="14343" width="20.109375" style="5" customWidth="1"/>
    <col min="14344" max="14344" width="17" style="5" customWidth="1"/>
    <col min="14345" max="14345" width="0.5546875" style="5" customWidth="1"/>
    <col min="14346" max="14571" width="9.109375" style="5"/>
    <col min="14572" max="14572" width="6.88671875" style="5" customWidth="1"/>
    <col min="14573" max="14573" width="0" style="5" hidden="1" customWidth="1"/>
    <col min="14574" max="14574" width="15.5546875" style="5" customWidth="1"/>
    <col min="14575" max="14575" width="0" style="5" hidden="1" customWidth="1"/>
    <col min="14576" max="14576" width="18" style="5" customWidth="1"/>
    <col min="14577" max="14580" width="0" style="5" hidden="1" customWidth="1"/>
    <col min="14581" max="14581" width="17.109375" style="5" customWidth="1"/>
    <col min="14582" max="14583" width="0" style="5" hidden="1" customWidth="1"/>
    <col min="14584" max="14584" width="15" style="5" customWidth="1"/>
    <col min="14585" max="14585" width="0" style="5" hidden="1" customWidth="1"/>
    <col min="14586" max="14586" width="20.88671875" style="5" customWidth="1"/>
    <col min="14587" max="14597" width="0" style="5" hidden="1" customWidth="1"/>
    <col min="14598" max="14598" width="19" style="5" customWidth="1"/>
    <col min="14599" max="14599" width="20.109375" style="5" customWidth="1"/>
    <col min="14600" max="14600" width="17" style="5" customWidth="1"/>
    <col min="14601" max="14601" width="0.5546875" style="5" customWidth="1"/>
    <col min="14602" max="14827" width="9.109375" style="5"/>
    <col min="14828" max="14828" width="6.88671875" style="5" customWidth="1"/>
    <col min="14829" max="14829" width="0" style="5" hidden="1" customWidth="1"/>
    <col min="14830" max="14830" width="15.5546875" style="5" customWidth="1"/>
    <col min="14831" max="14831" width="0" style="5" hidden="1" customWidth="1"/>
    <col min="14832" max="14832" width="18" style="5" customWidth="1"/>
    <col min="14833" max="14836" width="0" style="5" hidden="1" customWidth="1"/>
    <col min="14837" max="14837" width="17.109375" style="5" customWidth="1"/>
    <col min="14838" max="14839" width="0" style="5" hidden="1" customWidth="1"/>
    <col min="14840" max="14840" width="15" style="5" customWidth="1"/>
    <col min="14841" max="14841" width="0" style="5" hidden="1" customWidth="1"/>
    <col min="14842" max="14842" width="20.88671875" style="5" customWidth="1"/>
    <col min="14843" max="14853" width="0" style="5" hidden="1" customWidth="1"/>
    <col min="14854" max="14854" width="19" style="5" customWidth="1"/>
    <col min="14855" max="14855" width="20.109375" style="5" customWidth="1"/>
    <col min="14856" max="14856" width="17" style="5" customWidth="1"/>
    <col min="14857" max="14857" width="0.5546875" style="5" customWidth="1"/>
    <col min="14858" max="15083" width="9.109375" style="5"/>
    <col min="15084" max="15084" width="6.88671875" style="5" customWidth="1"/>
    <col min="15085" max="15085" width="0" style="5" hidden="1" customWidth="1"/>
    <col min="15086" max="15086" width="15.5546875" style="5" customWidth="1"/>
    <col min="15087" max="15087" width="0" style="5" hidden="1" customWidth="1"/>
    <col min="15088" max="15088" width="18" style="5" customWidth="1"/>
    <col min="15089" max="15092" width="0" style="5" hidden="1" customWidth="1"/>
    <col min="15093" max="15093" width="17.109375" style="5" customWidth="1"/>
    <col min="15094" max="15095" width="0" style="5" hidden="1" customWidth="1"/>
    <col min="15096" max="15096" width="15" style="5" customWidth="1"/>
    <col min="15097" max="15097" width="0" style="5" hidden="1" customWidth="1"/>
    <col min="15098" max="15098" width="20.88671875" style="5" customWidth="1"/>
    <col min="15099" max="15109" width="0" style="5" hidden="1" customWidth="1"/>
    <col min="15110" max="15110" width="19" style="5" customWidth="1"/>
    <col min="15111" max="15111" width="20.109375" style="5" customWidth="1"/>
    <col min="15112" max="15112" width="17" style="5" customWidth="1"/>
    <col min="15113" max="15113" width="0.5546875" style="5" customWidth="1"/>
    <col min="15114" max="15339" width="9.109375" style="5"/>
    <col min="15340" max="15340" width="6.88671875" style="5" customWidth="1"/>
    <col min="15341" max="15341" width="0" style="5" hidden="1" customWidth="1"/>
    <col min="15342" max="15342" width="15.5546875" style="5" customWidth="1"/>
    <col min="15343" max="15343" width="0" style="5" hidden="1" customWidth="1"/>
    <col min="15344" max="15344" width="18" style="5" customWidth="1"/>
    <col min="15345" max="15348" width="0" style="5" hidden="1" customWidth="1"/>
    <col min="15349" max="15349" width="17.109375" style="5" customWidth="1"/>
    <col min="15350" max="15351" width="0" style="5" hidden="1" customWidth="1"/>
    <col min="15352" max="15352" width="15" style="5" customWidth="1"/>
    <col min="15353" max="15353" width="0" style="5" hidden="1" customWidth="1"/>
    <col min="15354" max="15354" width="20.88671875" style="5" customWidth="1"/>
    <col min="15355" max="15365" width="0" style="5" hidden="1" customWidth="1"/>
    <col min="15366" max="15366" width="19" style="5" customWidth="1"/>
    <col min="15367" max="15367" width="20.109375" style="5" customWidth="1"/>
    <col min="15368" max="15368" width="17" style="5" customWidth="1"/>
    <col min="15369" max="15369" width="0.5546875" style="5" customWidth="1"/>
    <col min="15370" max="15595" width="9.109375" style="5"/>
    <col min="15596" max="15596" width="6.88671875" style="5" customWidth="1"/>
    <col min="15597" max="15597" width="0" style="5" hidden="1" customWidth="1"/>
    <col min="15598" max="15598" width="15.5546875" style="5" customWidth="1"/>
    <col min="15599" max="15599" width="0" style="5" hidden="1" customWidth="1"/>
    <col min="15600" max="15600" width="18" style="5" customWidth="1"/>
    <col min="15601" max="15604" width="0" style="5" hidden="1" customWidth="1"/>
    <col min="15605" max="15605" width="17.109375" style="5" customWidth="1"/>
    <col min="15606" max="15607" width="0" style="5" hidden="1" customWidth="1"/>
    <col min="15608" max="15608" width="15" style="5" customWidth="1"/>
    <col min="15609" max="15609" width="0" style="5" hidden="1" customWidth="1"/>
    <col min="15610" max="15610" width="20.88671875" style="5" customWidth="1"/>
    <col min="15611" max="15621" width="0" style="5" hidden="1" customWidth="1"/>
    <col min="15622" max="15622" width="19" style="5" customWidth="1"/>
    <col min="15623" max="15623" width="20.109375" style="5" customWidth="1"/>
    <col min="15624" max="15624" width="17" style="5" customWidth="1"/>
    <col min="15625" max="15625" width="0.5546875" style="5" customWidth="1"/>
    <col min="15626" max="15851" width="9.109375" style="5"/>
    <col min="15852" max="15852" width="6.88671875" style="5" customWidth="1"/>
    <col min="15853" max="15853" width="0" style="5" hidden="1" customWidth="1"/>
    <col min="15854" max="15854" width="15.5546875" style="5" customWidth="1"/>
    <col min="15855" max="15855" width="0" style="5" hidden="1" customWidth="1"/>
    <col min="15856" max="15856" width="18" style="5" customWidth="1"/>
    <col min="15857" max="15860" width="0" style="5" hidden="1" customWidth="1"/>
    <col min="15861" max="15861" width="17.109375" style="5" customWidth="1"/>
    <col min="15862" max="15863" width="0" style="5" hidden="1" customWidth="1"/>
    <col min="15864" max="15864" width="15" style="5" customWidth="1"/>
    <col min="15865" max="15865" width="0" style="5" hidden="1" customWidth="1"/>
    <col min="15866" max="15866" width="20.88671875" style="5" customWidth="1"/>
    <col min="15867" max="15877" width="0" style="5" hidden="1" customWidth="1"/>
    <col min="15878" max="15878" width="19" style="5" customWidth="1"/>
    <col min="15879" max="15879" width="20.109375" style="5" customWidth="1"/>
    <col min="15880" max="15880" width="17" style="5" customWidth="1"/>
    <col min="15881" max="15881" width="0.5546875" style="5" customWidth="1"/>
    <col min="15882" max="16107" width="9.109375" style="5"/>
    <col min="16108" max="16108" width="6.88671875" style="5" customWidth="1"/>
    <col min="16109" max="16109" width="0" style="5" hidden="1" customWidth="1"/>
    <col min="16110" max="16110" width="15.5546875" style="5" customWidth="1"/>
    <col min="16111" max="16111" width="0" style="5" hidden="1" customWidth="1"/>
    <col min="16112" max="16112" width="18" style="5" customWidth="1"/>
    <col min="16113" max="16116" width="0" style="5" hidden="1" customWidth="1"/>
    <col min="16117" max="16117" width="17.109375" style="5" customWidth="1"/>
    <col min="16118" max="16119" width="0" style="5" hidden="1" customWidth="1"/>
    <col min="16120" max="16120" width="15" style="5" customWidth="1"/>
    <col min="16121" max="16121" width="0" style="5" hidden="1" customWidth="1"/>
    <col min="16122" max="16122" width="20.88671875" style="5" customWidth="1"/>
    <col min="16123" max="16133" width="0" style="5" hidden="1" customWidth="1"/>
    <col min="16134" max="16134" width="19" style="5" customWidth="1"/>
    <col min="16135" max="16135" width="20.109375" style="5" customWidth="1"/>
    <col min="16136" max="16136" width="17" style="5" customWidth="1"/>
    <col min="16137" max="16137" width="0.5546875" style="5" customWidth="1"/>
    <col min="16138" max="16384" width="9.109375" style="5"/>
  </cols>
  <sheetData>
    <row r="1" spans="1:10">
      <c r="A1" s="87" t="s">
        <v>81</v>
      </c>
      <c r="B1" s="87"/>
      <c r="C1" s="87"/>
      <c r="D1" s="87"/>
      <c r="E1" s="87"/>
      <c r="F1" s="87"/>
      <c r="G1" s="87"/>
      <c r="H1" s="98"/>
      <c r="I1" s="98"/>
      <c r="J1" s="98"/>
    </row>
    <row r="2" spans="1:10" ht="17.25" customHeight="1">
      <c r="A2" s="87"/>
      <c r="B2" s="87"/>
      <c r="C2" s="87"/>
      <c r="D2" s="87"/>
      <c r="E2" s="87"/>
      <c r="F2" s="87"/>
      <c r="G2" s="4"/>
      <c r="H2" s="99"/>
      <c r="I2" s="99"/>
      <c r="J2" s="99"/>
    </row>
    <row r="3" spans="1:10" ht="18.75" customHeight="1">
      <c r="A3" s="98" t="s">
        <v>106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9.5" customHeight="1">
      <c r="A4" s="98" t="s">
        <v>83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s="101" customFormat="1" ht="37.200000000000003" customHeight="1">
      <c r="A5" s="124" t="s">
        <v>1</v>
      </c>
      <c r="B5" s="124" t="s">
        <v>97</v>
      </c>
      <c r="C5" s="124" t="s">
        <v>103</v>
      </c>
      <c r="D5" s="124" t="s">
        <v>17</v>
      </c>
      <c r="E5" s="124" t="s">
        <v>98</v>
      </c>
      <c r="F5" s="124" t="s">
        <v>105</v>
      </c>
      <c r="G5" s="100" t="s">
        <v>99</v>
      </c>
      <c r="H5" s="100" t="s">
        <v>104</v>
      </c>
      <c r="I5" s="100" t="s">
        <v>100</v>
      </c>
      <c r="J5" s="100" t="s">
        <v>101</v>
      </c>
    </row>
    <row r="6" spans="1:10" ht="18" customHeight="1">
      <c r="A6" s="125">
        <v>1</v>
      </c>
      <c r="B6" s="125">
        <v>2</v>
      </c>
      <c r="C6" s="125">
        <v>3</v>
      </c>
      <c r="D6" s="125">
        <v>4</v>
      </c>
      <c r="E6" s="125">
        <v>5</v>
      </c>
      <c r="F6" s="125">
        <v>6</v>
      </c>
      <c r="G6" s="125">
        <v>7</v>
      </c>
      <c r="H6" s="125">
        <v>8</v>
      </c>
      <c r="I6" s="125">
        <v>9</v>
      </c>
      <c r="J6" s="125">
        <v>10</v>
      </c>
    </row>
    <row r="7" spans="1:10" ht="31.2">
      <c r="A7" s="102">
        <v>1</v>
      </c>
      <c r="B7" s="103" t="s">
        <v>120</v>
      </c>
      <c r="C7" s="104"/>
      <c r="D7" s="130">
        <v>26</v>
      </c>
      <c r="E7" s="117">
        <v>4000000</v>
      </c>
      <c r="F7" s="118">
        <f>E7/25</f>
        <v>160000</v>
      </c>
      <c r="G7" s="117">
        <v>4000000</v>
      </c>
      <c r="H7" s="119">
        <f>IF(OR(G7&lt;2000000,J7="có bản cam kết"),0,G7*0.1)</f>
        <v>0</v>
      </c>
      <c r="I7" s="120">
        <f>G7-H7</f>
        <v>4000000</v>
      </c>
      <c r="J7" s="105" t="s">
        <v>102</v>
      </c>
    </row>
    <row r="8" spans="1:10">
      <c r="A8" s="102">
        <v>2</v>
      </c>
      <c r="B8" s="103" t="s">
        <v>123</v>
      </c>
      <c r="C8" s="104"/>
      <c r="D8" s="130">
        <v>26</v>
      </c>
      <c r="E8" s="117">
        <v>3000000</v>
      </c>
      <c r="F8" s="118">
        <f>E8/25</f>
        <v>120000</v>
      </c>
      <c r="G8" s="117">
        <v>3000000</v>
      </c>
      <c r="H8" s="119">
        <f>IF(OR(G8&lt;2000000,J8="có bản cam kết"),0,G8*0.1)</f>
        <v>300000</v>
      </c>
      <c r="I8" s="120">
        <f>G8-H8</f>
        <v>2700000</v>
      </c>
      <c r="J8" s="105"/>
    </row>
    <row r="9" spans="1:10">
      <c r="A9" s="102">
        <v>3</v>
      </c>
      <c r="B9" s="103" t="s">
        <v>124</v>
      </c>
      <c r="C9" s="104"/>
      <c r="D9" s="130">
        <v>26</v>
      </c>
      <c r="E9" s="117">
        <v>1800000</v>
      </c>
      <c r="F9" s="118">
        <f>E9/25</f>
        <v>72000</v>
      </c>
      <c r="G9" s="117">
        <v>1800000</v>
      </c>
      <c r="H9" s="119">
        <f>IF(OR(G9&lt;2000000,J9="có bản cam kết"),0,G9*0.1)</f>
        <v>0</v>
      </c>
      <c r="I9" s="120">
        <f>G9-H9</f>
        <v>1800000</v>
      </c>
      <c r="J9" s="105"/>
    </row>
    <row r="10" spans="1:10">
      <c r="A10" s="102">
        <v>4</v>
      </c>
      <c r="B10" s="103" t="s">
        <v>125</v>
      </c>
      <c r="C10" s="104"/>
      <c r="D10" s="130">
        <v>26</v>
      </c>
      <c r="E10" s="117">
        <v>4000000</v>
      </c>
      <c r="F10" s="118">
        <f>E10/25</f>
        <v>160000</v>
      </c>
      <c r="G10" s="117">
        <v>4000000</v>
      </c>
      <c r="H10" s="119">
        <f>IF(OR(G10&lt;2000000,J10="có bản cam kết"),0,G10*0.1)</f>
        <v>400000</v>
      </c>
      <c r="I10" s="120">
        <f>G10-H10</f>
        <v>3600000</v>
      </c>
      <c r="J10" s="105"/>
    </row>
    <row r="11" spans="1:10" s="116" customFormat="1">
      <c r="A11" s="126"/>
      <c r="B11" s="127" t="s">
        <v>51</v>
      </c>
      <c r="C11" s="128"/>
      <c r="D11" s="129">
        <f>SUM(D7:D10)</f>
        <v>104</v>
      </c>
      <c r="E11" s="129">
        <f>SUM(E7:E10)</f>
        <v>12800000</v>
      </c>
      <c r="F11" s="129">
        <f>SUM(F7:F10)</f>
        <v>512000</v>
      </c>
      <c r="G11" s="129">
        <f>SUM(G7:G10)</f>
        <v>12800000</v>
      </c>
      <c r="H11" s="129">
        <f>SUM(H7:H10)</f>
        <v>700000</v>
      </c>
      <c r="I11" s="129">
        <f>SUM(I7:I10)</f>
        <v>12100000</v>
      </c>
      <c r="J11" s="129"/>
    </row>
    <row r="12" spans="1:10" ht="17.25" customHeight="1">
      <c r="A12" s="106"/>
      <c r="B12" s="121"/>
      <c r="C12" s="121"/>
      <c r="D12" s="121"/>
      <c r="E12" s="122"/>
      <c r="F12" s="122"/>
      <c r="G12" s="107"/>
      <c r="H12" s="123"/>
      <c r="I12" s="123"/>
      <c r="J12" s="123"/>
    </row>
    <row r="13" spans="1:10">
      <c r="A13" s="108"/>
      <c r="B13" s="98"/>
      <c r="C13" s="98"/>
      <c r="D13" s="109"/>
      <c r="E13" s="110"/>
      <c r="F13" s="4"/>
      <c r="H13" s="98"/>
      <c r="I13" s="98"/>
      <c r="J13" s="98"/>
    </row>
    <row r="14" spans="1:10">
      <c r="A14" s="108"/>
      <c r="B14" s="4"/>
      <c r="C14" s="110"/>
      <c r="D14" s="110"/>
      <c r="E14" s="107"/>
      <c r="F14" s="4"/>
      <c r="G14" s="110"/>
      <c r="H14" s="110"/>
      <c r="I14" s="110"/>
      <c r="J14" s="110"/>
    </row>
    <row r="15" spans="1:10">
      <c r="A15" s="108"/>
      <c r="B15" s="4"/>
      <c r="C15" s="110"/>
      <c r="D15" s="110"/>
      <c r="E15" s="111"/>
      <c r="F15" s="4"/>
      <c r="G15" s="110"/>
      <c r="H15" s="110"/>
      <c r="I15" s="111"/>
      <c r="J15" s="110"/>
    </row>
    <row r="16" spans="1:10">
      <c r="A16" s="108"/>
      <c r="B16" s="4"/>
      <c r="C16" s="110"/>
      <c r="D16" s="110"/>
      <c r="E16" s="110"/>
      <c r="F16" s="4"/>
      <c r="G16" s="112"/>
      <c r="H16" s="110"/>
      <c r="I16" s="110"/>
      <c r="J16" s="110"/>
    </row>
    <row r="17" spans="1:11">
      <c r="A17" s="108"/>
      <c r="B17" s="4"/>
      <c r="C17" s="110"/>
      <c r="D17" s="110"/>
      <c r="E17" s="110"/>
      <c r="F17" s="4"/>
      <c r="G17" s="110"/>
      <c r="H17" s="110"/>
      <c r="I17" s="110"/>
      <c r="J17" s="110"/>
    </row>
    <row r="18" spans="1:11">
      <c r="B18" s="113"/>
      <c r="C18" s="113"/>
      <c r="D18" s="109"/>
      <c r="E18" s="114"/>
      <c r="F18" s="109"/>
      <c r="H18" s="113"/>
      <c r="I18" s="113"/>
      <c r="J18" s="113"/>
    </row>
    <row r="20" spans="1:11">
      <c r="K20" s="115"/>
    </row>
    <row r="41" spans="6:6">
      <c r="F41" s="115"/>
    </row>
  </sheetData>
  <mergeCells count="11">
    <mergeCell ref="H12:J12"/>
    <mergeCell ref="B13:C13"/>
    <mergeCell ref="H13:J13"/>
    <mergeCell ref="B18:C18"/>
    <mergeCell ref="H18:J18"/>
    <mergeCell ref="A1:G1"/>
    <mergeCell ref="H1:J1"/>
    <mergeCell ref="A2:F2"/>
    <mergeCell ref="H2:J2"/>
    <mergeCell ref="A3:J3"/>
    <mergeCell ref="A4:J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2F33-C879-41DA-A212-D46C9380369F}">
  <dimension ref="A1:P41"/>
  <sheetViews>
    <sheetView workbookViewId="0">
      <selection activeCell="B7" sqref="B7:B10"/>
    </sheetView>
  </sheetViews>
  <sheetFormatPr defaultColWidth="9.109375" defaultRowHeight="15.6"/>
  <cols>
    <col min="1" max="1" width="6.88671875" style="5" customWidth="1"/>
    <col min="2" max="2" width="20.33203125" style="5" customWidth="1"/>
    <col min="3" max="3" width="7.44140625" style="5" customWidth="1"/>
    <col min="4" max="4" width="15.33203125" style="5" customWidth="1"/>
    <col min="5" max="5" width="17.109375" style="5" customWidth="1"/>
    <col min="6" max="6" width="18" style="5" customWidth="1"/>
    <col min="7" max="7" width="20.88671875" style="5" customWidth="1"/>
    <col min="8" max="8" width="18.21875" style="5" customWidth="1"/>
    <col min="9" max="9" width="20.109375" style="5" customWidth="1"/>
    <col min="10" max="10" width="14.77734375" style="5" customWidth="1"/>
    <col min="11" max="235" width="9.109375" style="5"/>
    <col min="236" max="236" width="6.88671875" style="5" customWidth="1"/>
    <col min="237" max="237" width="0" style="5" hidden="1" customWidth="1"/>
    <col min="238" max="238" width="15.5546875" style="5" customWidth="1"/>
    <col min="239" max="239" width="0" style="5" hidden="1" customWidth="1"/>
    <col min="240" max="240" width="18" style="5" customWidth="1"/>
    <col min="241" max="244" width="0" style="5" hidden="1" customWidth="1"/>
    <col min="245" max="245" width="17.109375" style="5" customWidth="1"/>
    <col min="246" max="247" width="0" style="5" hidden="1" customWidth="1"/>
    <col min="248" max="248" width="15" style="5" customWidth="1"/>
    <col min="249" max="249" width="0" style="5" hidden="1" customWidth="1"/>
    <col min="250" max="250" width="20.88671875" style="5" customWidth="1"/>
    <col min="251" max="261" width="0" style="5" hidden="1" customWidth="1"/>
    <col min="262" max="262" width="19" style="5" customWidth="1"/>
    <col min="263" max="263" width="20.109375" style="5" customWidth="1"/>
    <col min="264" max="264" width="17" style="5" customWidth="1"/>
    <col min="265" max="265" width="0.5546875" style="5" customWidth="1"/>
    <col min="266" max="491" width="9.109375" style="5"/>
    <col min="492" max="492" width="6.88671875" style="5" customWidth="1"/>
    <col min="493" max="493" width="0" style="5" hidden="1" customWidth="1"/>
    <col min="494" max="494" width="15.5546875" style="5" customWidth="1"/>
    <col min="495" max="495" width="0" style="5" hidden="1" customWidth="1"/>
    <col min="496" max="496" width="18" style="5" customWidth="1"/>
    <col min="497" max="500" width="0" style="5" hidden="1" customWidth="1"/>
    <col min="501" max="501" width="17.109375" style="5" customWidth="1"/>
    <col min="502" max="503" width="0" style="5" hidden="1" customWidth="1"/>
    <col min="504" max="504" width="15" style="5" customWidth="1"/>
    <col min="505" max="505" width="0" style="5" hidden="1" customWidth="1"/>
    <col min="506" max="506" width="20.88671875" style="5" customWidth="1"/>
    <col min="507" max="517" width="0" style="5" hidden="1" customWidth="1"/>
    <col min="518" max="518" width="19" style="5" customWidth="1"/>
    <col min="519" max="519" width="20.109375" style="5" customWidth="1"/>
    <col min="520" max="520" width="17" style="5" customWidth="1"/>
    <col min="521" max="521" width="0.5546875" style="5" customWidth="1"/>
    <col min="522" max="747" width="9.109375" style="5"/>
    <col min="748" max="748" width="6.88671875" style="5" customWidth="1"/>
    <col min="749" max="749" width="0" style="5" hidden="1" customWidth="1"/>
    <col min="750" max="750" width="15.5546875" style="5" customWidth="1"/>
    <col min="751" max="751" width="0" style="5" hidden="1" customWidth="1"/>
    <col min="752" max="752" width="18" style="5" customWidth="1"/>
    <col min="753" max="756" width="0" style="5" hidden="1" customWidth="1"/>
    <col min="757" max="757" width="17.109375" style="5" customWidth="1"/>
    <col min="758" max="759" width="0" style="5" hidden="1" customWidth="1"/>
    <col min="760" max="760" width="15" style="5" customWidth="1"/>
    <col min="761" max="761" width="0" style="5" hidden="1" customWidth="1"/>
    <col min="762" max="762" width="20.88671875" style="5" customWidth="1"/>
    <col min="763" max="773" width="0" style="5" hidden="1" customWidth="1"/>
    <col min="774" max="774" width="19" style="5" customWidth="1"/>
    <col min="775" max="775" width="20.109375" style="5" customWidth="1"/>
    <col min="776" max="776" width="17" style="5" customWidth="1"/>
    <col min="777" max="777" width="0.5546875" style="5" customWidth="1"/>
    <col min="778" max="1003" width="9.109375" style="5"/>
    <col min="1004" max="1004" width="6.88671875" style="5" customWidth="1"/>
    <col min="1005" max="1005" width="0" style="5" hidden="1" customWidth="1"/>
    <col min="1006" max="1006" width="15.5546875" style="5" customWidth="1"/>
    <col min="1007" max="1007" width="0" style="5" hidden="1" customWidth="1"/>
    <col min="1008" max="1008" width="18" style="5" customWidth="1"/>
    <col min="1009" max="1012" width="0" style="5" hidden="1" customWidth="1"/>
    <col min="1013" max="1013" width="17.109375" style="5" customWidth="1"/>
    <col min="1014" max="1015" width="0" style="5" hidden="1" customWidth="1"/>
    <col min="1016" max="1016" width="15" style="5" customWidth="1"/>
    <col min="1017" max="1017" width="0" style="5" hidden="1" customWidth="1"/>
    <col min="1018" max="1018" width="20.88671875" style="5" customWidth="1"/>
    <col min="1019" max="1029" width="0" style="5" hidden="1" customWidth="1"/>
    <col min="1030" max="1030" width="19" style="5" customWidth="1"/>
    <col min="1031" max="1031" width="20.109375" style="5" customWidth="1"/>
    <col min="1032" max="1032" width="17" style="5" customWidth="1"/>
    <col min="1033" max="1033" width="0.5546875" style="5" customWidth="1"/>
    <col min="1034" max="1259" width="9.109375" style="5"/>
    <col min="1260" max="1260" width="6.88671875" style="5" customWidth="1"/>
    <col min="1261" max="1261" width="0" style="5" hidden="1" customWidth="1"/>
    <col min="1262" max="1262" width="15.5546875" style="5" customWidth="1"/>
    <col min="1263" max="1263" width="0" style="5" hidden="1" customWidth="1"/>
    <col min="1264" max="1264" width="18" style="5" customWidth="1"/>
    <col min="1265" max="1268" width="0" style="5" hidden="1" customWidth="1"/>
    <col min="1269" max="1269" width="17.109375" style="5" customWidth="1"/>
    <col min="1270" max="1271" width="0" style="5" hidden="1" customWidth="1"/>
    <col min="1272" max="1272" width="15" style="5" customWidth="1"/>
    <col min="1273" max="1273" width="0" style="5" hidden="1" customWidth="1"/>
    <col min="1274" max="1274" width="20.88671875" style="5" customWidth="1"/>
    <col min="1275" max="1285" width="0" style="5" hidden="1" customWidth="1"/>
    <col min="1286" max="1286" width="19" style="5" customWidth="1"/>
    <col min="1287" max="1287" width="20.109375" style="5" customWidth="1"/>
    <col min="1288" max="1288" width="17" style="5" customWidth="1"/>
    <col min="1289" max="1289" width="0.5546875" style="5" customWidth="1"/>
    <col min="1290" max="1515" width="9.109375" style="5"/>
    <col min="1516" max="1516" width="6.88671875" style="5" customWidth="1"/>
    <col min="1517" max="1517" width="0" style="5" hidden="1" customWidth="1"/>
    <col min="1518" max="1518" width="15.5546875" style="5" customWidth="1"/>
    <col min="1519" max="1519" width="0" style="5" hidden="1" customWidth="1"/>
    <col min="1520" max="1520" width="18" style="5" customWidth="1"/>
    <col min="1521" max="1524" width="0" style="5" hidden="1" customWidth="1"/>
    <col min="1525" max="1525" width="17.109375" style="5" customWidth="1"/>
    <col min="1526" max="1527" width="0" style="5" hidden="1" customWidth="1"/>
    <col min="1528" max="1528" width="15" style="5" customWidth="1"/>
    <col min="1529" max="1529" width="0" style="5" hidden="1" customWidth="1"/>
    <col min="1530" max="1530" width="20.88671875" style="5" customWidth="1"/>
    <col min="1531" max="1541" width="0" style="5" hidden="1" customWidth="1"/>
    <col min="1542" max="1542" width="19" style="5" customWidth="1"/>
    <col min="1543" max="1543" width="20.109375" style="5" customWidth="1"/>
    <col min="1544" max="1544" width="17" style="5" customWidth="1"/>
    <col min="1545" max="1545" width="0.5546875" style="5" customWidth="1"/>
    <col min="1546" max="1771" width="9.109375" style="5"/>
    <col min="1772" max="1772" width="6.88671875" style="5" customWidth="1"/>
    <col min="1773" max="1773" width="0" style="5" hidden="1" customWidth="1"/>
    <col min="1774" max="1774" width="15.5546875" style="5" customWidth="1"/>
    <col min="1775" max="1775" width="0" style="5" hidden="1" customWidth="1"/>
    <col min="1776" max="1776" width="18" style="5" customWidth="1"/>
    <col min="1777" max="1780" width="0" style="5" hidden="1" customWidth="1"/>
    <col min="1781" max="1781" width="17.109375" style="5" customWidth="1"/>
    <col min="1782" max="1783" width="0" style="5" hidden="1" customWidth="1"/>
    <col min="1784" max="1784" width="15" style="5" customWidth="1"/>
    <col min="1785" max="1785" width="0" style="5" hidden="1" customWidth="1"/>
    <col min="1786" max="1786" width="20.88671875" style="5" customWidth="1"/>
    <col min="1787" max="1797" width="0" style="5" hidden="1" customWidth="1"/>
    <col min="1798" max="1798" width="19" style="5" customWidth="1"/>
    <col min="1799" max="1799" width="20.109375" style="5" customWidth="1"/>
    <col min="1800" max="1800" width="17" style="5" customWidth="1"/>
    <col min="1801" max="1801" width="0.5546875" style="5" customWidth="1"/>
    <col min="1802" max="2027" width="9.109375" style="5"/>
    <col min="2028" max="2028" width="6.88671875" style="5" customWidth="1"/>
    <col min="2029" max="2029" width="0" style="5" hidden="1" customWidth="1"/>
    <col min="2030" max="2030" width="15.5546875" style="5" customWidth="1"/>
    <col min="2031" max="2031" width="0" style="5" hidden="1" customWidth="1"/>
    <col min="2032" max="2032" width="18" style="5" customWidth="1"/>
    <col min="2033" max="2036" width="0" style="5" hidden="1" customWidth="1"/>
    <col min="2037" max="2037" width="17.109375" style="5" customWidth="1"/>
    <col min="2038" max="2039" width="0" style="5" hidden="1" customWidth="1"/>
    <col min="2040" max="2040" width="15" style="5" customWidth="1"/>
    <col min="2041" max="2041" width="0" style="5" hidden="1" customWidth="1"/>
    <col min="2042" max="2042" width="20.88671875" style="5" customWidth="1"/>
    <col min="2043" max="2053" width="0" style="5" hidden="1" customWidth="1"/>
    <col min="2054" max="2054" width="19" style="5" customWidth="1"/>
    <col min="2055" max="2055" width="20.109375" style="5" customWidth="1"/>
    <col min="2056" max="2056" width="17" style="5" customWidth="1"/>
    <col min="2057" max="2057" width="0.5546875" style="5" customWidth="1"/>
    <col min="2058" max="2283" width="9.109375" style="5"/>
    <col min="2284" max="2284" width="6.88671875" style="5" customWidth="1"/>
    <col min="2285" max="2285" width="0" style="5" hidden="1" customWidth="1"/>
    <col min="2286" max="2286" width="15.5546875" style="5" customWidth="1"/>
    <col min="2287" max="2287" width="0" style="5" hidden="1" customWidth="1"/>
    <col min="2288" max="2288" width="18" style="5" customWidth="1"/>
    <col min="2289" max="2292" width="0" style="5" hidden="1" customWidth="1"/>
    <col min="2293" max="2293" width="17.109375" style="5" customWidth="1"/>
    <col min="2294" max="2295" width="0" style="5" hidden="1" customWidth="1"/>
    <col min="2296" max="2296" width="15" style="5" customWidth="1"/>
    <col min="2297" max="2297" width="0" style="5" hidden="1" customWidth="1"/>
    <col min="2298" max="2298" width="20.88671875" style="5" customWidth="1"/>
    <col min="2299" max="2309" width="0" style="5" hidden="1" customWidth="1"/>
    <col min="2310" max="2310" width="19" style="5" customWidth="1"/>
    <col min="2311" max="2311" width="20.109375" style="5" customWidth="1"/>
    <col min="2312" max="2312" width="17" style="5" customWidth="1"/>
    <col min="2313" max="2313" width="0.5546875" style="5" customWidth="1"/>
    <col min="2314" max="2539" width="9.109375" style="5"/>
    <col min="2540" max="2540" width="6.88671875" style="5" customWidth="1"/>
    <col min="2541" max="2541" width="0" style="5" hidden="1" customWidth="1"/>
    <col min="2542" max="2542" width="15.5546875" style="5" customWidth="1"/>
    <col min="2543" max="2543" width="0" style="5" hidden="1" customWidth="1"/>
    <col min="2544" max="2544" width="18" style="5" customWidth="1"/>
    <col min="2545" max="2548" width="0" style="5" hidden="1" customWidth="1"/>
    <col min="2549" max="2549" width="17.109375" style="5" customWidth="1"/>
    <col min="2550" max="2551" width="0" style="5" hidden="1" customWidth="1"/>
    <col min="2552" max="2552" width="15" style="5" customWidth="1"/>
    <col min="2553" max="2553" width="0" style="5" hidden="1" customWidth="1"/>
    <col min="2554" max="2554" width="20.88671875" style="5" customWidth="1"/>
    <col min="2555" max="2565" width="0" style="5" hidden="1" customWidth="1"/>
    <col min="2566" max="2566" width="19" style="5" customWidth="1"/>
    <col min="2567" max="2567" width="20.109375" style="5" customWidth="1"/>
    <col min="2568" max="2568" width="17" style="5" customWidth="1"/>
    <col min="2569" max="2569" width="0.5546875" style="5" customWidth="1"/>
    <col min="2570" max="2795" width="9.109375" style="5"/>
    <col min="2796" max="2796" width="6.88671875" style="5" customWidth="1"/>
    <col min="2797" max="2797" width="0" style="5" hidden="1" customWidth="1"/>
    <col min="2798" max="2798" width="15.5546875" style="5" customWidth="1"/>
    <col min="2799" max="2799" width="0" style="5" hidden="1" customWidth="1"/>
    <col min="2800" max="2800" width="18" style="5" customWidth="1"/>
    <col min="2801" max="2804" width="0" style="5" hidden="1" customWidth="1"/>
    <col min="2805" max="2805" width="17.109375" style="5" customWidth="1"/>
    <col min="2806" max="2807" width="0" style="5" hidden="1" customWidth="1"/>
    <col min="2808" max="2808" width="15" style="5" customWidth="1"/>
    <col min="2809" max="2809" width="0" style="5" hidden="1" customWidth="1"/>
    <col min="2810" max="2810" width="20.88671875" style="5" customWidth="1"/>
    <col min="2811" max="2821" width="0" style="5" hidden="1" customWidth="1"/>
    <col min="2822" max="2822" width="19" style="5" customWidth="1"/>
    <col min="2823" max="2823" width="20.109375" style="5" customWidth="1"/>
    <col min="2824" max="2824" width="17" style="5" customWidth="1"/>
    <col min="2825" max="2825" width="0.5546875" style="5" customWidth="1"/>
    <col min="2826" max="3051" width="9.109375" style="5"/>
    <col min="3052" max="3052" width="6.88671875" style="5" customWidth="1"/>
    <col min="3053" max="3053" width="0" style="5" hidden="1" customWidth="1"/>
    <col min="3054" max="3054" width="15.5546875" style="5" customWidth="1"/>
    <col min="3055" max="3055" width="0" style="5" hidden="1" customWidth="1"/>
    <col min="3056" max="3056" width="18" style="5" customWidth="1"/>
    <col min="3057" max="3060" width="0" style="5" hidden="1" customWidth="1"/>
    <col min="3061" max="3061" width="17.109375" style="5" customWidth="1"/>
    <col min="3062" max="3063" width="0" style="5" hidden="1" customWidth="1"/>
    <col min="3064" max="3064" width="15" style="5" customWidth="1"/>
    <col min="3065" max="3065" width="0" style="5" hidden="1" customWidth="1"/>
    <col min="3066" max="3066" width="20.88671875" style="5" customWidth="1"/>
    <col min="3067" max="3077" width="0" style="5" hidden="1" customWidth="1"/>
    <col min="3078" max="3078" width="19" style="5" customWidth="1"/>
    <col min="3079" max="3079" width="20.109375" style="5" customWidth="1"/>
    <col min="3080" max="3080" width="17" style="5" customWidth="1"/>
    <col min="3081" max="3081" width="0.5546875" style="5" customWidth="1"/>
    <col min="3082" max="3307" width="9.109375" style="5"/>
    <col min="3308" max="3308" width="6.88671875" style="5" customWidth="1"/>
    <col min="3309" max="3309" width="0" style="5" hidden="1" customWidth="1"/>
    <col min="3310" max="3310" width="15.5546875" style="5" customWidth="1"/>
    <col min="3311" max="3311" width="0" style="5" hidden="1" customWidth="1"/>
    <col min="3312" max="3312" width="18" style="5" customWidth="1"/>
    <col min="3313" max="3316" width="0" style="5" hidden="1" customWidth="1"/>
    <col min="3317" max="3317" width="17.109375" style="5" customWidth="1"/>
    <col min="3318" max="3319" width="0" style="5" hidden="1" customWidth="1"/>
    <col min="3320" max="3320" width="15" style="5" customWidth="1"/>
    <col min="3321" max="3321" width="0" style="5" hidden="1" customWidth="1"/>
    <col min="3322" max="3322" width="20.88671875" style="5" customWidth="1"/>
    <col min="3323" max="3333" width="0" style="5" hidden="1" customWidth="1"/>
    <col min="3334" max="3334" width="19" style="5" customWidth="1"/>
    <col min="3335" max="3335" width="20.109375" style="5" customWidth="1"/>
    <col min="3336" max="3336" width="17" style="5" customWidth="1"/>
    <col min="3337" max="3337" width="0.5546875" style="5" customWidth="1"/>
    <col min="3338" max="3563" width="9.109375" style="5"/>
    <col min="3564" max="3564" width="6.88671875" style="5" customWidth="1"/>
    <col min="3565" max="3565" width="0" style="5" hidden="1" customWidth="1"/>
    <col min="3566" max="3566" width="15.5546875" style="5" customWidth="1"/>
    <col min="3567" max="3567" width="0" style="5" hidden="1" customWidth="1"/>
    <col min="3568" max="3568" width="18" style="5" customWidth="1"/>
    <col min="3569" max="3572" width="0" style="5" hidden="1" customWidth="1"/>
    <col min="3573" max="3573" width="17.109375" style="5" customWidth="1"/>
    <col min="3574" max="3575" width="0" style="5" hidden="1" customWidth="1"/>
    <col min="3576" max="3576" width="15" style="5" customWidth="1"/>
    <col min="3577" max="3577" width="0" style="5" hidden="1" customWidth="1"/>
    <col min="3578" max="3578" width="20.88671875" style="5" customWidth="1"/>
    <col min="3579" max="3589" width="0" style="5" hidden="1" customWidth="1"/>
    <col min="3590" max="3590" width="19" style="5" customWidth="1"/>
    <col min="3591" max="3591" width="20.109375" style="5" customWidth="1"/>
    <col min="3592" max="3592" width="17" style="5" customWidth="1"/>
    <col min="3593" max="3593" width="0.5546875" style="5" customWidth="1"/>
    <col min="3594" max="3819" width="9.109375" style="5"/>
    <col min="3820" max="3820" width="6.88671875" style="5" customWidth="1"/>
    <col min="3821" max="3821" width="0" style="5" hidden="1" customWidth="1"/>
    <col min="3822" max="3822" width="15.5546875" style="5" customWidth="1"/>
    <col min="3823" max="3823" width="0" style="5" hidden="1" customWidth="1"/>
    <col min="3824" max="3824" width="18" style="5" customWidth="1"/>
    <col min="3825" max="3828" width="0" style="5" hidden="1" customWidth="1"/>
    <col min="3829" max="3829" width="17.109375" style="5" customWidth="1"/>
    <col min="3830" max="3831" width="0" style="5" hidden="1" customWidth="1"/>
    <col min="3832" max="3832" width="15" style="5" customWidth="1"/>
    <col min="3833" max="3833" width="0" style="5" hidden="1" customWidth="1"/>
    <col min="3834" max="3834" width="20.88671875" style="5" customWidth="1"/>
    <col min="3835" max="3845" width="0" style="5" hidden="1" customWidth="1"/>
    <col min="3846" max="3846" width="19" style="5" customWidth="1"/>
    <col min="3847" max="3847" width="20.109375" style="5" customWidth="1"/>
    <col min="3848" max="3848" width="17" style="5" customWidth="1"/>
    <col min="3849" max="3849" width="0.5546875" style="5" customWidth="1"/>
    <col min="3850" max="4075" width="9.109375" style="5"/>
    <col min="4076" max="4076" width="6.88671875" style="5" customWidth="1"/>
    <col min="4077" max="4077" width="0" style="5" hidden="1" customWidth="1"/>
    <col min="4078" max="4078" width="15.5546875" style="5" customWidth="1"/>
    <col min="4079" max="4079" width="0" style="5" hidden="1" customWidth="1"/>
    <col min="4080" max="4080" width="18" style="5" customWidth="1"/>
    <col min="4081" max="4084" width="0" style="5" hidden="1" customWidth="1"/>
    <col min="4085" max="4085" width="17.109375" style="5" customWidth="1"/>
    <col min="4086" max="4087" width="0" style="5" hidden="1" customWidth="1"/>
    <col min="4088" max="4088" width="15" style="5" customWidth="1"/>
    <col min="4089" max="4089" width="0" style="5" hidden="1" customWidth="1"/>
    <col min="4090" max="4090" width="20.88671875" style="5" customWidth="1"/>
    <col min="4091" max="4101" width="0" style="5" hidden="1" customWidth="1"/>
    <col min="4102" max="4102" width="19" style="5" customWidth="1"/>
    <col min="4103" max="4103" width="20.109375" style="5" customWidth="1"/>
    <col min="4104" max="4104" width="17" style="5" customWidth="1"/>
    <col min="4105" max="4105" width="0.5546875" style="5" customWidth="1"/>
    <col min="4106" max="4331" width="9.109375" style="5"/>
    <col min="4332" max="4332" width="6.88671875" style="5" customWidth="1"/>
    <col min="4333" max="4333" width="0" style="5" hidden="1" customWidth="1"/>
    <col min="4334" max="4334" width="15.5546875" style="5" customWidth="1"/>
    <col min="4335" max="4335" width="0" style="5" hidden="1" customWidth="1"/>
    <col min="4336" max="4336" width="18" style="5" customWidth="1"/>
    <col min="4337" max="4340" width="0" style="5" hidden="1" customWidth="1"/>
    <col min="4341" max="4341" width="17.109375" style="5" customWidth="1"/>
    <col min="4342" max="4343" width="0" style="5" hidden="1" customWidth="1"/>
    <col min="4344" max="4344" width="15" style="5" customWidth="1"/>
    <col min="4345" max="4345" width="0" style="5" hidden="1" customWidth="1"/>
    <col min="4346" max="4346" width="20.88671875" style="5" customWidth="1"/>
    <col min="4347" max="4357" width="0" style="5" hidden="1" customWidth="1"/>
    <col min="4358" max="4358" width="19" style="5" customWidth="1"/>
    <col min="4359" max="4359" width="20.109375" style="5" customWidth="1"/>
    <col min="4360" max="4360" width="17" style="5" customWidth="1"/>
    <col min="4361" max="4361" width="0.5546875" style="5" customWidth="1"/>
    <col min="4362" max="4587" width="9.109375" style="5"/>
    <col min="4588" max="4588" width="6.88671875" style="5" customWidth="1"/>
    <col min="4589" max="4589" width="0" style="5" hidden="1" customWidth="1"/>
    <col min="4590" max="4590" width="15.5546875" style="5" customWidth="1"/>
    <col min="4591" max="4591" width="0" style="5" hidden="1" customWidth="1"/>
    <col min="4592" max="4592" width="18" style="5" customWidth="1"/>
    <col min="4593" max="4596" width="0" style="5" hidden="1" customWidth="1"/>
    <col min="4597" max="4597" width="17.109375" style="5" customWidth="1"/>
    <col min="4598" max="4599" width="0" style="5" hidden="1" customWidth="1"/>
    <col min="4600" max="4600" width="15" style="5" customWidth="1"/>
    <col min="4601" max="4601" width="0" style="5" hidden="1" customWidth="1"/>
    <col min="4602" max="4602" width="20.88671875" style="5" customWidth="1"/>
    <col min="4603" max="4613" width="0" style="5" hidden="1" customWidth="1"/>
    <col min="4614" max="4614" width="19" style="5" customWidth="1"/>
    <col min="4615" max="4615" width="20.109375" style="5" customWidth="1"/>
    <col min="4616" max="4616" width="17" style="5" customWidth="1"/>
    <col min="4617" max="4617" width="0.5546875" style="5" customWidth="1"/>
    <col min="4618" max="4843" width="9.109375" style="5"/>
    <col min="4844" max="4844" width="6.88671875" style="5" customWidth="1"/>
    <col min="4845" max="4845" width="0" style="5" hidden="1" customWidth="1"/>
    <col min="4846" max="4846" width="15.5546875" style="5" customWidth="1"/>
    <col min="4847" max="4847" width="0" style="5" hidden="1" customWidth="1"/>
    <col min="4848" max="4848" width="18" style="5" customWidth="1"/>
    <col min="4849" max="4852" width="0" style="5" hidden="1" customWidth="1"/>
    <col min="4853" max="4853" width="17.109375" style="5" customWidth="1"/>
    <col min="4854" max="4855" width="0" style="5" hidden="1" customWidth="1"/>
    <col min="4856" max="4856" width="15" style="5" customWidth="1"/>
    <col min="4857" max="4857" width="0" style="5" hidden="1" customWidth="1"/>
    <col min="4858" max="4858" width="20.88671875" style="5" customWidth="1"/>
    <col min="4859" max="4869" width="0" style="5" hidden="1" customWidth="1"/>
    <col min="4870" max="4870" width="19" style="5" customWidth="1"/>
    <col min="4871" max="4871" width="20.109375" style="5" customWidth="1"/>
    <col min="4872" max="4872" width="17" style="5" customWidth="1"/>
    <col min="4873" max="4873" width="0.5546875" style="5" customWidth="1"/>
    <col min="4874" max="5099" width="9.109375" style="5"/>
    <col min="5100" max="5100" width="6.88671875" style="5" customWidth="1"/>
    <col min="5101" max="5101" width="0" style="5" hidden="1" customWidth="1"/>
    <col min="5102" max="5102" width="15.5546875" style="5" customWidth="1"/>
    <col min="5103" max="5103" width="0" style="5" hidden="1" customWidth="1"/>
    <col min="5104" max="5104" width="18" style="5" customWidth="1"/>
    <col min="5105" max="5108" width="0" style="5" hidden="1" customWidth="1"/>
    <col min="5109" max="5109" width="17.109375" style="5" customWidth="1"/>
    <col min="5110" max="5111" width="0" style="5" hidden="1" customWidth="1"/>
    <col min="5112" max="5112" width="15" style="5" customWidth="1"/>
    <col min="5113" max="5113" width="0" style="5" hidden="1" customWidth="1"/>
    <col min="5114" max="5114" width="20.88671875" style="5" customWidth="1"/>
    <col min="5115" max="5125" width="0" style="5" hidden="1" customWidth="1"/>
    <col min="5126" max="5126" width="19" style="5" customWidth="1"/>
    <col min="5127" max="5127" width="20.109375" style="5" customWidth="1"/>
    <col min="5128" max="5128" width="17" style="5" customWidth="1"/>
    <col min="5129" max="5129" width="0.5546875" style="5" customWidth="1"/>
    <col min="5130" max="5355" width="9.109375" style="5"/>
    <col min="5356" max="5356" width="6.88671875" style="5" customWidth="1"/>
    <col min="5357" max="5357" width="0" style="5" hidden="1" customWidth="1"/>
    <col min="5358" max="5358" width="15.5546875" style="5" customWidth="1"/>
    <col min="5359" max="5359" width="0" style="5" hidden="1" customWidth="1"/>
    <col min="5360" max="5360" width="18" style="5" customWidth="1"/>
    <col min="5361" max="5364" width="0" style="5" hidden="1" customWidth="1"/>
    <col min="5365" max="5365" width="17.109375" style="5" customWidth="1"/>
    <col min="5366" max="5367" width="0" style="5" hidden="1" customWidth="1"/>
    <col min="5368" max="5368" width="15" style="5" customWidth="1"/>
    <col min="5369" max="5369" width="0" style="5" hidden="1" customWidth="1"/>
    <col min="5370" max="5370" width="20.88671875" style="5" customWidth="1"/>
    <col min="5371" max="5381" width="0" style="5" hidden="1" customWidth="1"/>
    <col min="5382" max="5382" width="19" style="5" customWidth="1"/>
    <col min="5383" max="5383" width="20.109375" style="5" customWidth="1"/>
    <col min="5384" max="5384" width="17" style="5" customWidth="1"/>
    <col min="5385" max="5385" width="0.5546875" style="5" customWidth="1"/>
    <col min="5386" max="5611" width="9.109375" style="5"/>
    <col min="5612" max="5612" width="6.88671875" style="5" customWidth="1"/>
    <col min="5613" max="5613" width="0" style="5" hidden="1" customWidth="1"/>
    <col min="5614" max="5614" width="15.5546875" style="5" customWidth="1"/>
    <col min="5615" max="5615" width="0" style="5" hidden="1" customWidth="1"/>
    <col min="5616" max="5616" width="18" style="5" customWidth="1"/>
    <col min="5617" max="5620" width="0" style="5" hidden="1" customWidth="1"/>
    <col min="5621" max="5621" width="17.109375" style="5" customWidth="1"/>
    <col min="5622" max="5623" width="0" style="5" hidden="1" customWidth="1"/>
    <col min="5624" max="5624" width="15" style="5" customWidth="1"/>
    <col min="5625" max="5625" width="0" style="5" hidden="1" customWidth="1"/>
    <col min="5626" max="5626" width="20.88671875" style="5" customWidth="1"/>
    <col min="5627" max="5637" width="0" style="5" hidden="1" customWidth="1"/>
    <col min="5638" max="5638" width="19" style="5" customWidth="1"/>
    <col min="5639" max="5639" width="20.109375" style="5" customWidth="1"/>
    <col min="5640" max="5640" width="17" style="5" customWidth="1"/>
    <col min="5641" max="5641" width="0.5546875" style="5" customWidth="1"/>
    <col min="5642" max="5867" width="9.109375" style="5"/>
    <col min="5868" max="5868" width="6.88671875" style="5" customWidth="1"/>
    <col min="5869" max="5869" width="0" style="5" hidden="1" customWidth="1"/>
    <col min="5870" max="5870" width="15.5546875" style="5" customWidth="1"/>
    <col min="5871" max="5871" width="0" style="5" hidden="1" customWidth="1"/>
    <col min="5872" max="5872" width="18" style="5" customWidth="1"/>
    <col min="5873" max="5876" width="0" style="5" hidden="1" customWidth="1"/>
    <col min="5877" max="5877" width="17.109375" style="5" customWidth="1"/>
    <col min="5878" max="5879" width="0" style="5" hidden="1" customWidth="1"/>
    <col min="5880" max="5880" width="15" style="5" customWidth="1"/>
    <col min="5881" max="5881" width="0" style="5" hidden="1" customWidth="1"/>
    <col min="5882" max="5882" width="20.88671875" style="5" customWidth="1"/>
    <col min="5883" max="5893" width="0" style="5" hidden="1" customWidth="1"/>
    <col min="5894" max="5894" width="19" style="5" customWidth="1"/>
    <col min="5895" max="5895" width="20.109375" style="5" customWidth="1"/>
    <col min="5896" max="5896" width="17" style="5" customWidth="1"/>
    <col min="5897" max="5897" width="0.5546875" style="5" customWidth="1"/>
    <col min="5898" max="6123" width="9.109375" style="5"/>
    <col min="6124" max="6124" width="6.88671875" style="5" customWidth="1"/>
    <col min="6125" max="6125" width="0" style="5" hidden="1" customWidth="1"/>
    <col min="6126" max="6126" width="15.5546875" style="5" customWidth="1"/>
    <col min="6127" max="6127" width="0" style="5" hidden="1" customWidth="1"/>
    <col min="6128" max="6128" width="18" style="5" customWidth="1"/>
    <col min="6129" max="6132" width="0" style="5" hidden="1" customWidth="1"/>
    <col min="6133" max="6133" width="17.109375" style="5" customWidth="1"/>
    <col min="6134" max="6135" width="0" style="5" hidden="1" customWidth="1"/>
    <col min="6136" max="6136" width="15" style="5" customWidth="1"/>
    <col min="6137" max="6137" width="0" style="5" hidden="1" customWidth="1"/>
    <col min="6138" max="6138" width="20.88671875" style="5" customWidth="1"/>
    <col min="6139" max="6149" width="0" style="5" hidden="1" customWidth="1"/>
    <col min="6150" max="6150" width="19" style="5" customWidth="1"/>
    <col min="6151" max="6151" width="20.109375" style="5" customWidth="1"/>
    <col min="6152" max="6152" width="17" style="5" customWidth="1"/>
    <col min="6153" max="6153" width="0.5546875" style="5" customWidth="1"/>
    <col min="6154" max="6379" width="9.109375" style="5"/>
    <col min="6380" max="6380" width="6.88671875" style="5" customWidth="1"/>
    <col min="6381" max="6381" width="0" style="5" hidden="1" customWidth="1"/>
    <col min="6382" max="6382" width="15.5546875" style="5" customWidth="1"/>
    <col min="6383" max="6383" width="0" style="5" hidden="1" customWidth="1"/>
    <col min="6384" max="6384" width="18" style="5" customWidth="1"/>
    <col min="6385" max="6388" width="0" style="5" hidden="1" customWidth="1"/>
    <col min="6389" max="6389" width="17.109375" style="5" customWidth="1"/>
    <col min="6390" max="6391" width="0" style="5" hidden="1" customWidth="1"/>
    <col min="6392" max="6392" width="15" style="5" customWidth="1"/>
    <col min="6393" max="6393" width="0" style="5" hidden="1" customWidth="1"/>
    <col min="6394" max="6394" width="20.88671875" style="5" customWidth="1"/>
    <col min="6395" max="6405" width="0" style="5" hidden="1" customWidth="1"/>
    <col min="6406" max="6406" width="19" style="5" customWidth="1"/>
    <col min="6407" max="6407" width="20.109375" style="5" customWidth="1"/>
    <col min="6408" max="6408" width="17" style="5" customWidth="1"/>
    <col min="6409" max="6409" width="0.5546875" style="5" customWidth="1"/>
    <col min="6410" max="6635" width="9.109375" style="5"/>
    <col min="6636" max="6636" width="6.88671875" style="5" customWidth="1"/>
    <col min="6637" max="6637" width="0" style="5" hidden="1" customWidth="1"/>
    <col min="6638" max="6638" width="15.5546875" style="5" customWidth="1"/>
    <col min="6639" max="6639" width="0" style="5" hidden="1" customWidth="1"/>
    <col min="6640" max="6640" width="18" style="5" customWidth="1"/>
    <col min="6641" max="6644" width="0" style="5" hidden="1" customWidth="1"/>
    <col min="6645" max="6645" width="17.109375" style="5" customWidth="1"/>
    <col min="6646" max="6647" width="0" style="5" hidden="1" customWidth="1"/>
    <col min="6648" max="6648" width="15" style="5" customWidth="1"/>
    <col min="6649" max="6649" width="0" style="5" hidden="1" customWidth="1"/>
    <col min="6650" max="6650" width="20.88671875" style="5" customWidth="1"/>
    <col min="6651" max="6661" width="0" style="5" hidden="1" customWidth="1"/>
    <col min="6662" max="6662" width="19" style="5" customWidth="1"/>
    <col min="6663" max="6663" width="20.109375" style="5" customWidth="1"/>
    <col min="6664" max="6664" width="17" style="5" customWidth="1"/>
    <col min="6665" max="6665" width="0.5546875" style="5" customWidth="1"/>
    <col min="6666" max="6891" width="9.109375" style="5"/>
    <col min="6892" max="6892" width="6.88671875" style="5" customWidth="1"/>
    <col min="6893" max="6893" width="0" style="5" hidden="1" customWidth="1"/>
    <col min="6894" max="6894" width="15.5546875" style="5" customWidth="1"/>
    <col min="6895" max="6895" width="0" style="5" hidden="1" customWidth="1"/>
    <col min="6896" max="6896" width="18" style="5" customWidth="1"/>
    <col min="6897" max="6900" width="0" style="5" hidden="1" customWidth="1"/>
    <col min="6901" max="6901" width="17.109375" style="5" customWidth="1"/>
    <col min="6902" max="6903" width="0" style="5" hidden="1" customWidth="1"/>
    <col min="6904" max="6904" width="15" style="5" customWidth="1"/>
    <col min="6905" max="6905" width="0" style="5" hidden="1" customWidth="1"/>
    <col min="6906" max="6906" width="20.88671875" style="5" customWidth="1"/>
    <col min="6907" max="6917" width="0" style="5" hidden="1" customWidth="1"/>
    <col min="6918" max="6918" width="19" style="5" customWidth="1"/>
    <col min="6919" max="6919" width="20.109375" style="5" customWidth="1"/>
    <col min="6920" max="6920" width="17" style="5" customWidth="1"/>
    <col min="6921" max="6921" width="0.5546875" style="5" customWidth="1"/>
    <col min="6922" max="7147" width="9.109375" style="5"/>
    <col min="7148" max="7148" width="6.88671875" style="5" customWidth="1"/>
    <col min="7149" max="7149" width="0" style="5" hidden="1" customWidth="1"/>
    <col min="7150" max="7150" width="15.5546875" style="5" customWidth="1"/>
    <col min="7151" max="7151" width="0" style="5" hidden="1" customWidth="1"/>
    <col min="7152" max="7152" width="18" style="5" customWidth="1"/>
    <col min="7153" max="7156" width="0" style="5" hidden="1" customWidth="1"/>
    <col min="7157" max="7157" width="17.109375" style="5" customWidth="1"/>
    <col min="7158" max="7159" width="0" style="5" hidden="1" customWidth="1"/>
    <col min="7160" max="7160" width="15" style="5" customWidth="1"/>
    <col min="7161" max="7161" width="0" style="5" hidden="1" customWidth="1"/>
    <col min="7162" max="7162" width="20.88671875" style="5" customWidth="1"/>
    <col min="7163" max="7173" width="0" style="5" hidden="1" customWidth="1"/>
    <col min="7174" max="7174" width="19" style="5" customWidth="1"/>
    <col min="7175" max="7175" width="20.109375" style="5" customWidth="1"/>
    <col min="7176" max="7176" width="17" style="5" customWidth="1"/>
    <col min="7177" max="7177" width="0.5546875" style="5" customWidth="1"/>
    <col min="7178" max="7403" width="9.109375" style="5"/>
    <col min="7404" max="7404" width="6.88671875" style="5" customWidth="1"/>
    <col min="7405" max="7405" width="0" style="5" hidden="1" customWidth="1"/>
    <col min="7406" max="7406" width="15.5546875" style="5" customWidth="1"/>
    <col min="7407" max="7407" width="0" style="5" hidden="1" customWidth="1"/>
    <col min="7408" max="7408" width="18" style="5" customWidth="1"/>
    <col min="7409" max="7412" width="0" style="5" hidden="1" customWidth="1"/>
    <col min="7413" max="7413" width="17.109375" style="5" customWidth="1"/>
    <col min="7414" max="7415" width="0" style="5" hidden="1" customWidth="1"/>
    <col min="7416" max="7416" width="15" style="5" customWidth="1"/>
    <col min="7417" max="7417" width="0" style="5" hidden="1" customWidth="1"/>
    <col min="7418" max="7418" width="20.88671875" style="5" customWidth="1"/>
    <col min="7419" max="7429" width="0" style="5" hidden="1" customWidth="1"/>
    <col min="7430" max="7430" width="19" style="5" customWidth="1"/>
    <col min="7431" max="7431" width="20.109375" style="5" customWidth="1"/>
    <col min="7432" max="7432" width="17" style="5" customWidth="1"/>
    <col min="7433" max="7433" width="0.5546875" style="5" customWidth="1"/>
    <col min="7434" max="7659" width="9.109375" style="5"/>
    <col min="7660" max="7660" width="6.88671875" style="5" customWidth="1"/>
    <col min="7661" max="7661" width="0" style="5" hidden="1" customWidth="1"/>
    <col min="7662" max="7662" width="15.5546875" style="5" customWidth="1"/>
    <col min="7663" max="7663" width="0" style="5" hidden="1" customWidth="1"/>
    <col min="7664" max="7664" width="18" style="5" customWidth="1"/>
    <col min="7665" max="7668" width="0" style="5" hidden="1" customWidth="1"/>
    <col min="7669" max="7669" width="17.109375" style="5" customWidth="1"/>
    <col min="7670" max="7671" width="0" style="5" hidden="1" customWidth="1"/>
    <col min="7672" max="7672" width="15" style="5" customWidth="1"/>
    <col min="7673" max="7673" width="0" style="5" hidden="1" customWidth="1"/>
    <col min="7674" max="7674" width="20.88671875" style="5" customWidth="1"/>
    <col min="7675" max="7685" width="0" style="5" hidden="1" customWidth="1"/>
    <col min="7686" max="7686" width="19" style="5" customWidth="1"/>
    <col min="7687" max="7687" width="20.109375" style="5" customWidth="1"/>
    <col min="7688" max="7688" width="17" style="5" customWidth="1"/>
    <col min="7689" max="7689" width="0.5546875" style="5" customWidth="1"/>
    <col min="7690" max="7915" width="9.109375" style="5"/>
    <col min="7916" max="7916" width="6.88671875" style="5" customWidth="1"/>
    <col min="7917" max="7917" width="0" style="5" hidden="1" customWidth="1"/>
    <col min="7918" max="7918" width="15.5546875" style="5" customWidth="1"/>
    <col min="7919" max="7919" width="0" style="5" hidden="1" customWidth="1"/>
    <col min="7920" max="7920" width="18" style="5" customWidth="1"/>
    <col min="7921" max="7924" width="0" style="5" hidden="1" customWidth="1"/>
    <col min="7925" max="7925" width="17.109375" style="5" customWidth="1"/>
    <col min="7926" max="7927" width="0" style="5" hidden="1" customWidth="1"/>
    <col min="7928" max="7928" width="15" style="5" customWidth="1"/>
    <col min="7929" max="7929" width="0" style="5" hidden="1" customWidth="1"/>
    <col min="7930" max="7930" width="20.88671875" style="5" customWidth="1"/>
    <col min="7931" max="7941" width="0" style="5" hidden="1" customWidth="1"/>
    <col min="7942" max="7942" width="19" style="5" customWidth="1"/>
    <col min="7943" max="7943" width="20.109375" style="5" customWidth="1"/>
    <col min="7944" max="7944" width="17" style="5" customWidth="1"/>
    <col min="7945" max="7945" width="0.5546875" style="5" customWidth="1"/>
    <col min="7946" max="8171" width="9.109375" style="5"/>
    <col min="8172" max="8172" width="6.88671875" style="5" customWidth="1"/>
    <col min="8173" max="8173" width="0" style="5" hidden="1" customWidth="1"/>
    <col min="8174" max="8174" width="15.5546875" style="5" customWidth="1"/>
    <col min="8175" max="8175" width="0" style="5" hidden="1" customWidth="1"/>
    <col min="8176" max="8176" width="18" style="5" customWidth="1"/>
    <col min="8177" max="8180" width="0" style="5" hidden="1" customWidth="1"/>
    <col min="8181" max="8181" width="17.109375" style="5" customWidth="1"/>
    <col min="8182" max="8183" width="0" style="5" hidden="1" customWidth="1"/>
    <col min="8184" max="8184" width="15" style="5" customWidth="1"/>
    <col min="8185" max="8185" width="0" style="5" hidden="1" customWidth="1"/>
    <col min="8186" max="8186" width="20.88671875" style="5" customWidth="1"/>
    <col min="8187" max="8197" width="0" style="5" hidden="1" customWidth="1"/>
    <col min="8198" max="8198" width="19" style="5" customWidth="1"/>
    <col min="8199" max="8199" width="20.109375" style="5" customWidth="1"/>
    <col min="8200" max="8200" width="17" style="5" customWidth="1"/>
    <col min="8201" max="8201" width="0.5546875" style="5" customWidth="1"/>
    <col min="8202" max="8427" width="9.109375" style="5"/>
    <col min="8428" max="8428" width="6.88671875" style="5" customWidth="1"/>
    <col min="8429" max="8429" width="0" style="5" hidden="1" customWidth="1"/>
    <col min="8430" max="8430" width="15.5546875" style="5" customWidth="1"/>
    <col min="8431" max="8431" width="0" style="5" hidden="1" customWidth="1"/>
    <col min="8432" max="8432" width="18" style="5" customWidth="1"/>
    <col min="8433" max="8436" width="0" style="5" hidden="1" customWidth="1"/>
    <col min="8437" max="8437" width="17.109375" style="5" customWidth="1"/>
    <col min="8438" max="8439" width="0" style="5" hidden="1" customWidth="1"/>
    <col min="8440" max="8440" width="15" style="5" customWidth="1"/>
    <col min="8441" max="8441" width="0" style="5" hidden="1" customWidth="1"/>
    <col min="8442" max="8442" width="20.88671875" style="5" customWidth="1"/>
    <col min="8443" max="8453" width="0" style="5" hidden="1" customWidth="1"/>
    <col min="8454" max="8454" width="19" style="5" customWidth="1"/>
    <col min="8455" max="8455" width="20.109375" style="5" customWidth="1"/>
    <col min="8456" max="8456" width="17" style="5" customWidth="1"/>
    <col min="8457" max="8457" width="0.5546875" style="5" customWidth="1"/>
    <col min="8458" max="8683" width="9.109375" style="5"/>
    <col min="8684" max="8684" width="6.88671875" style="5" customWidth="1"/>
    <col min="8685" max="8685" width="0" style="5" hidden="1" customWidth="1"/>
    <col min="8686" max="8686" width="15.5546875" style="5" customWidth="1"/>
    <col min="8687" max="8687" width="0" style="5" hidden="1" customWidth="1"/>
    <col min="8688" max="8688" width="18" style="5" customWidth="1"/>
    <col min="8689" max="8692" width="0" style="5" hidden="1" customWidth="1"/>
    <col min="8693" max="8693" width="17.109375" style="5" customWidth="1"/>
    <col min="8694" max="8695" width="0" style="5" hidden="1" customWidth="1"/>
    <col min="8696" max="8696" width="15" style="5" customWidth="1"/>
    <col min="8697" max="8697" width="0" style="5" hidden="1" customWidth="1"/>
    <col min="8698" max="8698" width="20.88671875" style="5" customWidth="1"/>
    <col min="8699" max="8709" width="0" style="5" hidden="1" customWidth="1"/>
    <col min="8710" max="8710" width="19" style="5" customWidth="1"/>
    <col min="8711" max="8711" width="20.109375" style="5" customWidth="1"/>
    <col min="8712" max="8712" width="17" style="5" customWidth="1"/>
    <col min="8713" max="8713" width="0.5546875" style="5" customWidth="1"/>
    <col min="8714" max="8939" width="9.109375" style="5"/>
    <col min="8940" max="8940" width="6.88671875" style="5" customWidth="1"/>
    <col min="8941" max="8941" width="0" style="5" hidden="1" customWidth="1"/>
    <col min="8942" max="8942" width="15.5546875" style="5" customWidth="1"/>
    <col min="8943" max="8943" width="0" style="5" hidden="1" customWidth="1"/>
    <col min="8944" max="8944" width="18" style="5" customWidth="1"/>
    <col min="8945" max="8948" width="0" style="5" hidden="1" customWidth="1"/>
    <col min="8949" max="8949" width="17.109375" style="5" customWidth="1"/>
    <col min="8950" max="8951" width="0" style="5" hidden="1" customWidth="1"/>
    <col min="8952" max="8952" width="15" style="5" customWidth="1"/>
    <col min="8953" max="8953" width="0" style="5" hidden="1" customWidth="1"/>
    <col min="8954" max="8954" width="20.88671875" style="5" customWidth="1"/>
    <col min="8955" max="8965" width="0" style="5" hidden="1" customWidth="1"/>
    <col min="8966" max="8966" width="19" style="5" customWidth="1"/>
    <col min="8967" max="8967" width="20.109375" style="5" customWidth="1"/>
    <col min="8968" max="8968" width="17" style="5" customWidth="1"/>
    <col min="8969" max="8969" width="0.5546875" style="5" customWidth="1"/>
    <col min="8970" max="9195" width="9.109375" style="5"/>
    <col min="9196" max="9196" width="6.88671875" style="5" customWidth="1"/>
    <col min="9197" max="9197" width="0" style="5" hidden="1" customWidth="1"/>
    <col min="9198" max="9198" width="15.5546875" style="5" customWidth="1"/>
    <col min="9199" max="9199" width="0" style="5" hidden="1" customWidth="1"/>
    <col min="9200" max="9200" width="18" style="5" customWidth="1"/>
    <col min="9201" max="9204" width="0" style="5" hidden="1" customWidth="1"/>
    <col min="9205" max="9205" width="17.109375" style="5" customWidth="1"/>
    <col min="9206" max="9207" width="0" style="5" hidden="1" customWidth="1"/>
    <col min="9208" max="9208" width="15" style="5" customWidth="1"/>
    <col min="9209" max="9209" width="0" style="5" hidden="1" customWidth="1"/>
    <col min="9210" max="9210" width="20.88671875" style="5" customWidth="1"/>
    <col min="9211" max="9221" width="0" style="5" hidden="1" customWidth="1"/>
    <col min="9222" max="9222" width="19" style="5" customWidth="1"/>
    <col min="9223" max="9223" width="20.109375" style="5" customWidth="1"/>
    <col min="9224" max="9224" width="17" style="5" customWidth="1"/>
    <col min="9225" max="9225" width="0.5546875" style="5" customWidth="1"/>
    <col min="9226" max="9451" width="9.109375" style="5"/>
    <col min="9452" max="9452" width="6.88671875" style="5" customWidth="1"/>
    <col min="9453" max="9453" width="0" style="5" hidden="1" customWidth="1"/>
    <col min="9454" max="9454" width="15.5546875" style="5" customWidth="1"/>
    <col min="9455" max="9455" width="0" style="5" hidden="1" customWidth="1"/>
    <col min="9456" max="9456" width="18" style="5" customWidth="1"/>
    <col min="9457" max="9460" width="0" style="5" hidden="1" customWidth="1"/>
    <col min="9461" max="9461" width="17.109375" style="5" customWidth="1"/>
    <col min="9462" max="9463" width="0" style="5" hidden="1" customWidth="1"/>
    <col min="9464" max="9464" width="15" style="5" customWidth="1"/>
    <col min="9465" max="9465" width="0" style="5" hidden="1" customWidth="1"/>
    <col min="9466" max="9466" width="20.88671875" style="5" customWidth="1"/>
    <col min="9467" max="9477" width="0" style="5" hidden="1" customWidth="1"/>
    <col min="9478" max="9478" width="19" style="5" customWidth="1"/>
    <col min="9479" max="9479" width="20.109375" style="5" customWidth="1"/>
    <col min="9480" max="9480" width="17" style="5" customWidth="1"/>
    <col min="9481" max="9481" width="0.5546875" style="5" customWidth="1"/>
    <col min="9482" max="9707" width="9.109375" style="5"/>
    <col min="9708" max="9708" width="6.88671875" style="5" customWidth="1"/>
    <col min="9709" max="9709" width="0" style="5" hidden="1" customWidth="1"/>
    <col min="9710" max="9710" width="15.5546875" style="5" customWidth="1"/>
    <col min="9711" max="9711" width="0" style="5" hidden="1" customWidth="1"/>
    <col min="9712" max="9712" width="18" style="5" customWidth="1"/>
    <col min="9713" max="9716" width="0" style="5" hidden="1" customWidth="1"/>
    <col min="9717" max="9717" width="17.109375" style="5" customWidth="1"/>
    <col min="9718" max="9719" width="0" style="5" hidden="1" customWidth="1"/>
    <col min="9720" max="9720" width="15" style="5" customWidth="1"/>
    <col min="9721" max="9721" width="0" style="5" hidden="1" customWidth="1"/>
    <col min="9722" max="9722" width="20.88671875" style="5" customWidth="1"/>
    <col min="9723" max="9733" width="0" style="5" hidden="1" customWidth="1"/>
    <col min="9734" max="9734" width="19" style="5" customWidth="1"/>
    <col min="9735" max="9735" width="20.109375" style="5" customWidth="1"/>
    <col min="9736" max="9736" width="17" style="5" customWidth="1"/>
    <col min="9737" max="9737" width="0.5546875" style="5" customWidth="1"/>
    <col min="9738" max="9963" width="9.109375" style="5"/>
    <col min="9964" max="9964" width="6.88671875" style="5" customWidth="1"/>
    <col min="9965" max="9965" width="0" style="5" hidden="1" customWidth="1"/>
    <col min="9966" max="9966" width="15.5546875" style="5" customWidth="1"/>
    <col min="9967" max="9967" width="0" style="5" hidden="1" customWidth="1"/>
    <col min="9968" max="9968" width="18" style="5" customWidth="1"/>
    <col min="9969" max="9972" width="0" style="5" hidden="1" customWidth="1"/>
    <col min="9973" max="9973" width="17.109375" style="5" customWidth="1"/>
    <col min="9974" max="9975" width="0" style="5" hidden="1" customWidth="1"/>
    <col min="9976" max="9976" width="15" style="5" customWidth="1"/>
    <col min="9977" max="9977" width="0" style="5" hidden="1" customWidth="1"/>
    <col min="9978" max="9978" width="20.88671875" style="5" customWidth="1"/>
    <col min="9979" max="9989" width="0" style="5" hidden="1" customWidth="1"/>
    <col min="9990" max="9990" width="19" style="5" customWidth="1"/>
    <col min="9991" max="9991" width="20.109375" style="5" customWidth="1"/>
    <col min="9992" max="9992" width="17" style="5" customWidth="1"/>
    <col min="9993" max="9993" width="0.5546875" style="5" customWidth="1"/>
    <col min="9994" max="10219" width="9.109375" style="5"/>
    <col min="10220" max="10220" width="6.88671875" style="5" customWidth="1"/>
    <col min="10221" max="10221" width="0" style="5" hidden="1" customWidth="1"/>
    <col min="10222" max="10222" width="15.5546875" style="5" customWidth="1"/>
    <col min="10223" max="10223" width="0" style="5" hidden="1" customWidth="1"/>
    <col min="10224" max="10224" width="18" style="5" customWidth="1"/>
    <col min="10225" max="10228" width="0" style="5" hidden="1" customWidth="1"/>
    <col min="10229" max="10229" width="17.109375" style="5" customWidth="1"/>
    <col min="10230" max="10231" width="0" style="5" hidden="1" customWidth="1"/>
    <col min="10232" max="10232" width="15" style="5" customWidth="1"/>
    <col min="10233" max="10233" width="0" style="5" hidden="1" customWidth="1"/>
    <col min="10234" max="10234" width="20.88671875" style="5" customWidth="1"/>
    <col min="10235" max="10245" width="0" style="5" hidden="1" customWidth="1"/>
    <col min="10246" max="10246" width="19" style="5" customWidth="1"/>
    <col min="10247" max="10247" width="20.109375" style="5" customWidth="1"/>
    <col min="10248" max="10248" width="17" style="5" customWidth="1"/>
    <col min="10249" max="10249" width="0.5546875" style="5" customWidth="1"/>
    <col min="10250" max="10475" width="9.109375" style="5"/>
    <col min="10476" max="10476" width="6.88671875" style="5" customWidth="1"/>
    <col min="10477" max="10477" width="0" style="5" hidden="1" customWidth="1"/>
    <col min="10478" max="10478" width="15.5546875" style="5" customWidth="1"/>
    <col min="10479" max="10479" width="0" style="5" hidden="1" customWidth="1"/>
    <col min="10480" max="10480" width="18" style="5" customWidth="1"/>
    <col min="10481" max="10484" width="0" style="5" hidden="1" customWidth="1"/>
    <col min="10485" max="10485" width="17.109375" style="5" customWidth="1"/>
    <col min="10486" max="10487" width="0" style="5" hidden="1" customWidth="1"/>
    <col min="10488" max="10488" width="15" style="5" customWidth="1"/>
    <col min="10489" max="10489" width="0" style="5" hidden="1" customWidth="1"/>
    <col min="10490" max="10490" width="20.88671875" style="5" customWidth="1"/>
    <col min="10491" max="10501" width="0" style="5" hidden="1" customWidth="1"/>
    <col min="10502" max="10502" width="19" style="5" customWidth="1"/>
    <col min="10503" max="10503" width="20.109375" style="5" customWidth="1"/>
    <col min="10504" max="10504" width="17" style="5" customWidth="1"/>
    <col min="10505" max="10505" width="0.5546875" style="5" customWidth="1"/>
    <col min="10506" max="10731" width="9.109375" style="5"/>
    <col min="10732" max="10732" width="6.88671875" style="5" customWidth="1"/>
    <col min="10733" max="10733" width="0" style="5" hidden="1" customWidth="1"/>
    <col min="10734" max="10734" width="15.5546875" style="5" customWidth="1"/>
    <col min="10735" max="10735" width="0" style="5" hidden="1" customWidth="1"/>
    <col min="10736" max="10736" width="18" style="5" customWidth="1"/>
    <col min="10737" max="10740" width="0" style="5" hidden="1" customWidth="1"/>
    <col min="10741" max="10741" width="17.109375" style="5" customWidth="1"/>
    <col min="10742" max="10743" width="0" style="5" hidden="1" customWidth="1"/>
    <col min="10744" max="10744" width="15" style="5" customWidth="1"/>
    <col min="10745" max="10745" width="0" style="5" hidden="1" customWidth="1"/>
    <col min="10746" max="10746" width="20.88671875" style="5" customWidth="1"/>
    <col min="10747" max="10757" width="0" style="5" hidden="1" customWidth="1"/>
    <col min="10758" max="10758" width="19" style="5" customWidth="1"/>
    <col min="10759" max="10759" width="20.109375" style="5" customWidth="1"/>
    <col min="10760" max="10760" width="17" style="5" customWidth="1"/>
    <col min="10761" max="10761" width="0.5546875" style="5" customWidth="1"/>
    <col min="10762" max="10987" width="9.109375" style="5"/>
    <col min="10988" max="10988" width="6.88671875" style="5" customWidth="1"/>
    <col min="10989" max="10989" width="0" style="5" hidden="1" customWidth="1"/>
    <col min="10990" max="10990" width="15.5546875" style="5" customWidth="1"/>
    <col min="10991" max="10991" width="0" style="5" hidden="1" customWidth="1"/>
    <col min="10992" max="10992" width="18" style="5" customWidth="1"/>
    <col min="10993" max="10996" width="0" style="5" hidden="1" customWidth="1"/>
    <col min="10997" max="10997" width="17.109375" style="5" customWidth="1"/>
    <col min="10998" max="10999" width="0" style="5" hidden="1" customWidth="1"/>
    <col min="11000" max="11000" width="15" style="5" customWidth="1"/>
    <col min="11001" max="11001" width="0" style="5" hidden="1" customWidth="1"/>
    <col min="11002" max="11002" width="20.88671875" style="5" customWidth="1"/>
    <col min="11003" max="11013" width="0" style="5" hidden="1" customWidth="1"/>
    <col min="11014" max="11014" width="19" style="5" customWidth="1"/>
    <col min="11015" max="11015" width="20.109375" style="5" customWidth="1"/>
    <col min="11016" max="11016" width="17" style="5" customWidth="1"/>
    <col min="11017" max="11017" width="0.5546875" style="5" customWidth="1"/>
    <col min="11018" max="11243" width="9.109375" style="5"/>
    <col min="11244" max="11244" width="6.88671875" style="5" customWidth="1"/>
    <col min="11245" max="11245" width="0" style="5" hidden="1" customWidth="1"/>
    <col min="11246" max="11246" width="15.5546875" style="5" customWidth="1"/>
    <col min="11247" max="11247" width="0" style="5" hidden="1" customWidth="1"/>
    <col min="11248" max="11248" width="18" style="5" customWidth="1"/>
    <col min="11249" max="11252" width="0" style="5" hidden="1" customWidth="1"/>
    <col min="11253" max="11253" width="17.109375" style="5" customWidth="1"/>
    <col min="11254" max="11255" width="0" style="5" hidden="1" customWidth="1"/>
    <col min="11256" max="11256" width="15" style="5" customWidth="1"/>
    <col min="11257" max="11257" width="0" style="5" hidden="1" customWidth="1"/>
    <col min="11258" max="11258" width="20.88671875" style="5" customWidth="1"/>
    <col min="11259" max="11269" width="0" style="5" hidden="1" customWidth="1"/>
    <col min="11270" max="11270" width="19" style="5" customWidth="1"/>
    <col min="11271" max="11271" width="20.109375" style="5" customWidth="1"/>
    <col min="11272" max="11272" width="17" style="5" customWidth="1"/>
    <col min="11273" max="11273" width="0.5546875" style="5" customWidth="1"/>
    <col min="11274" max="11499" width="9.109375" style="5"/>
    <col min="11500" max="11500" width="6.88671875" style="5" customWidth="1"/>
    <col min="11501" max="11501" width="0" style="5" hidden="1" customWidth="1"/>
    <col min="11502" max="11502" width="15.5546875" style="5" customWidth="1"/>
    <col min="11503" max="11503" width="0" style="5" hidden="1" customWidth="1"/>
    <col min="11504" max="11504" width="18" style="5" customWidth="1"/>
    <col min="11505" max="11508" width="0" style="5" hidden="1" customWidth="1"/>
    <col min="11509" max="11509" width="17.109375" style="5" customWidth="1"/>
    <col min="11510" max="11511" width="0" style="5" hidden="1" customWidth="1"/>
    <col min="11512" max="11512" width="15" style="5" customWidth="1"/>
    <col min="11513" max="11513" width="0" style="5" hidden="1" customWidth="1"/>
    <col min="11514" max="11514" width="20.88671875" style="5" customWidth="1"/>
    <col min="11515" max="11525" width="0" style="5" hidden="1" customWidth="1"/>
    <col min="11526" max="11526" width="19" style="5" customWidth="1"/>
    <col min="11527" max="11527" width="20.109375" style="5" customWidth="1"/>
    <col min="11528" max="11528" width="17" style="5" customWidth="1"/>
    <col min="11529" max="11529" width="0.5546875" style="5" customWidth="1"/>
    <col min="11530" max="11755" width="9.109375" style="5"/>
    <col min="11756" max="11756" width="6.88671875" style="5" customWidth="1"/>
    <col min="11757" max="11757" width="0" style="5" hidden="1" customWidth="1"/>
    <col min="11758" max="11758" width="15.5546875" style="5" customWidth="1"/>
    <col min="11759" max="11759" width="0" style="5" hidden="1" customWidth="1"/>
    <col min="11760" max="11760" width="18" style="5" customWidth="1"/>
    <col min="11761" max="11764" width="0" style="5" hidden="1" customWidth="1"/>
    <col min="11765" max="11765" width="17.109375" style="5" customWidth="1"/>
    <col min="11766" max="11767" width="0" style="5" hidden="1" customWidth="1"/>
    <col min="11768" max="11768" width="15" style="5" customWidth="1"/>
    <col min="11769" max="11769" width="0" style="5" hidden="1" customWidth="1"/>
    <col min="11770" max="11770" width="20.88671875" style="5" customWidth="1"/>
    <col min="11771" max="11781" width="0" style="5" hidden="1" customWidth="1"/>
    <col min="11782" max="11782" width="19" style="5" customWidth="1"/>
    <col min="11783" max="11783" width="20.109375" style="5" customWidth="1"/>
    <col min="11784" max="11784" width="17" style="5" customWidth="1"/>
    <col min="11785" max="11785" width="0.5546875" style="5" customWidth="1"/>
    <col min="11786" max="12011" width="9.109375" style="5"/>
    <col min="12012" max="12012" width="6.88671875" style="5" customWidth="1"/>
    <col min="12013" max="12013" width="0" style="5" hidden="1" customWidth="1"/>
    <col min="12014" max="12014" width="15.5546875" style="5" customWidth="1"/>
    <col min="12015" max="12015" width="0" style="5" hidden="1" customWidth="1"/>
    <col min="12016" max="12016" width="18" style="5" customWidth="1"/>
    <col min="12017" max="12020" width="0" style="5" hidden="1" customWidth="1"/>
    <col min="12021" max="12021" width="17.109375" style="5" customWidth="1"/>
    <col min="12022" max="12023" width="0" style="5" hidden="1" customWidth="1"/>
    <col min="12024" max="12024" width="15" style="5" customWidth="1"/>
    <col min="12025" max="12025" width="0" style="5" hidden="1" customWidth="1"/>
    <col min="12026" max="12026" width="20.88671875" style="5" customWidth="1"/>
    <col min="12027" max="12037" width="0" style="5" hidden="1" customWidth="1"/>
    <col min="12038" max="12038" width="19" style="5" customWidth="1"/>
    <col min="12039" max="12039" width="20.109375" style="5" customWidth="1"/>
    <col min="12040" max="12040" width="17" style="5" customWidth="1"/>
    <col min="12041" max="12041" width="0.5546875" style="5" customWidth="1"/>
    <col min="12042" max="12267" width="9.109375" style="5"/>
    <col min="12268" max="12268" width="6.88671875" style="5" customWidth="1"/>
    <col min="12269" max="12269" width="0" style="5" hidden="1" customWidth="1"/>
    <col min="12270" max="12270" width="15.5546875" style="5" customWidth="1"/>
    <col min="12271" max="12271" width="0" style="5" hidden="1" customWidth="1"/>
    <col min="12272" max="12272" width="18" style="5" customWidth="1"/>
    <col min="12273" max="12276" width="0" style="5" hidden="1" customWidth="1"/>
    <col min="12277" max="12277" width="17.109375" style="5" customWidth="1"/>
    <col min="12278" max="12279" width="0" style="5" hidden="1" customWidth="1"/>
    <col min="12280" max="12280" width="15" style="5" customWidth="1"/>
    <col min="12281" max="12281" width="0" style="5" hidden="1" customWidth="1"/>
    <col min="12282" max="12282" width="20.88671875" style="5" customWidth="1"/>
    <col min="12283" max="12293" width="0" style="5" hidden="1" customWidth="1"/>
    <col min="12294" max="12294" width="19" style="5" customWidth="1"/>
    <col min="12295" max="12295" width="20.109375" style="5" customWidth="1"/>
    <col min="12296" max="12296" width="17" style="5" customWidth="1"/>
    <col min="12297" max="12297" width="0.5546875" style="5" customWidth="1"/>
    <col min="12298" max="12523" width="9.109375" style="5"/>
    <col min="12524" max="12524" width="6.88671875" style="5" customWidth="1"/>
    <col min="12525" max="12525" width="0" style="5" hidden="1" customWidth="1"/>
    <col min="12526" max="12526" width="15.5546875" style="5" customWidth="1"/>
    <col min="12527" max="12527" width="0" style="5" hidden="1" customWidth="1"/>
    <col min="12528" max="12528" width="18" style="5" customWidth="1"/>
    <col min="12529" max="12532" width="0" style="5" hidden="1" customWidth="1"/>
    <col min="12533" max="12533" width="17.109375" style="5" customWidth="1"/>
    <col min="12534" max="12535" width="0" style="5" hidden="1" customWidth="1"/>
    <col min="12536" max="12536" width="15" style="5" customWidth="1"/>
    <col min="12537" max="12537" width="0" style="5" hidden="1" customWidth="1"/>
    <col min="12538" max="12538" width="20.88671875" style="5" customWidth="1"/>
    <col min="12539" max="12549" width="0" style="5" hidden="1" customWidth="1"/>
    <col min="12550" max="12550" width="19" style="5" customWidth="1"/>
    <col min="12551" max="12551" width="20.109375" style="5" customWidth="1"/>
    <col min="12552" max="12552" width="17" style="5" customWidth="1"/>
    <col min="12553" max="12553" width="0.5546875" style="5" customWidth="1"/>
    <col min="12554" max="12779" width="9.109375" style="5"/>
    <col min="12780" max="12780" width="6.88671875" style="5" customWidth="1"/>
    <col min="12781" max="12781" width="0" style="5" hidden="1" customWidth="1"/>
    <col min="12782" max="12782" width="15.5546875" style="5" customWidth="1"/>
    <col min="12783" max="12783" width="0" style="5" hidden="1" customWidth="1"/>
    <col min="12784" max="12784" width="18" style="5" customWidth="1"/>
    <col min="12785" max="12788" width="0" style="5" hidden="1" customWidth="1"/>
    <col min="12789" max="12789" width="17.109375" style="5" customWidth="1"/>
    <col min="12790" max="12791" width="0" style="5" hidden="1" customWidth="1"/>
    <col min="12792" max="12792" width="15" style="5" customWidth="1"/>
    <col min="12793" max="12793" width="0" style="5" hidden="1" customWidth="1"/>
    <col min="12794" max="12794" width="20.88671875" style="5" customWidth="1"/>
    <col min="12795" max="12805" width="0" style="5" hidden="1" customWidth="1"/>
    <col min="12806" max="12806" width="19" style="5" customWidth="1"/>
    <col min="12807" max="12807" width="20.109375" style="5" customWidth="1"/>
    <col min="12808" max="12808" width="17" style="5" customWidth="1"/>
    <col min="12809" max="12809" width="0.5546875" style="5" customWidth="1"/>
    <col min="12810" max="13035" width="9.109375" style="5"/>
    <col min="13036" max="13036" width="6.88671875" style="5" customWidth="1"/>
    <col min="13037" max="13037" width="0" style="5" hidden="1" customWidth="1"/>
    <col min="13038" max="13038" width="15.5546875" style="5" customWidth="1"/>
    <col min="13039" max="13039" width="0" style="5" hidden="1" customWidth="1"/>
    <col min="13040" max="13040" width="18" style="5" customWidth="1"/>
    <col min="13041" max="13044" width="0" style="5" hidden="1" customWidth="1"/>
    <col min="13045" max="13045" width="17.109375" style="5" customWidth="1"/>
    <col min="13046" max="13047" width="0" style="5" hidden="1" customWidth="1"/>
    <col min="13048" max="13048" width="15" style="5" customWidth="1"/>
    <col min="13049" max="13049" width="0" style="5" hidden="1" customWidth="1"/>
    <col min="13050" max="13050" width="20.88671875" style="5" customWidth="1"/>
    <col min="13051" max="13061" width="0" style="5" hidden="1" customWidth="1"/>
    <col min="13062" max="13062" width="19" style="5" customWidth="1"/>
    <col min="13063" max="13063" width="20.109375" style="5" customWidth="1"/>
    <col min="13064" max="13064" width="17" style="5" customWidth="1"/>
    <col min="13065" max="13065" width="0.5546875" style="5" customWidth="1"/>
    <col min="13066" max="13291" width="9.109375" style="5"/>
    <col min="13292" max="13292" width="6.88671875" style="5" customWidth="1"/>
    <col min="13293" max="13293" width="0" style="5" hidden="1" customWidth="1"/>
    <col min="13294" max="13294" width="15.5546875" style="5" customWidth="1"/>
    <col min="13295" max="13295" width="0" style="5" hidden="1" customWidth="1"/>
    <col min="13296" max="13296" width="18" style="5" customWidth="1"/>
    <col min="13297" max="13300" width="0" style="5" hidden="1" customWidth="1"/>
    <col min="13301" max="13301" width="17.109375" style="5" customWidth="1"/>
    <col min="13302" max="13303" width="0" style="5" hidden="1" customWidth="1"/>
    <col min="13304" max="13304" width="15" style="5" customWidth="1"/>
    <col min="13305" max="13305" width="0" style="5" hidden="1" customWidth="1"/>
    <col min="13306" max="13306" width="20.88671875" style="5" customWidth="1"/>
    <col min="13307" max="13317" width="0" style="5" hidden="1" customWidth="1"/>
    <col min="13318" max="13318" width="19" style="5" customWidth="1"/>
    <col min="13319" max="13319" width="20.109375" style="5" customWidth="1"/>
    <col min="13320" max="13320" width="17" style="5" customWidth="1"/>
    <col min="13321" max="13321" width="0.5546875" style="5" customWidth="1"/>
    <col min="13322" max="13547" width="9.109375" style="5"/>
    <col min="13548" max="13548" width="6.88671875" style="5" customWidth="1"/>
    <col min="13549" max="13549" width="0" style="5" hidden="1" customWidth="1"/>
    <col min="13550" max="13550" width="15.5546875" style="5" customWidth="1"/>
    <col min="13551" max="13551" width="0" style="5" hidden="1" customWidth="1"/>
    <col min="13552" max="13552" width="18" style="5" customWidth="1"/>
    <col min="13553" max="13556" width="0" style="5" hidden="1" customWidth="1"/>
    <col min="13557" max="13557" width="17.109375" style="5" customWidth="1"/>
    <col min="13558" max="13559" width="0" style="5" hidden="1" customWidth="1"/>
    <col min="13560" max="13560" width="15" style="5" customWidth="1"/>
    <col min="13561" max="13561" width="0" style="5" hidden="1" customWidth="1"/>
    <col min="13562" max="13562" width="20.88671875" style="5" customWidth="1"/>
    <col min="13563" max="13573" width="0" style="5" hidden="1" customWidth="1"/>
    <col min="13574" max="13574" width="19" style="5" customWidth="1"/>
    <col min="13575" max="13575" width="20.109375" style="5" customWidth="1"/>
    <col min="13576" max="13576" width="17" style="5" customWidth="1"/>
    <col min="13577" max="13577" width="0.5546875" style="5" customWidth="1"/>
    <col min="13578" max="13803" width="9.109375" style="5"/>
    <col min="13804" max="13804" width="6.88671875" style="5" customWidth="1"/>
    <col min="13805" max="13805" width="0" style="5" hidden="1" customWidth="1"/>
    <col min="13806" max="13806" width="15.5546875" style="5" customWidth="1"/>
    <col min="13807" max="13807" width="0" style="5" hidden="1" customWidth="1"/>
    <col min="13808" max="13808" width="18" style="5" customWidth="1"/>
    <col min="13809" max="13812" width="0" style="5" hidden="1" customWidth="1"/>
    <col min="13813" max="13813" width="17.109375" style="5" customWidth="1"/>
    <col min="13814" max="13815" width="0" style="5" hidden="1" customWidth="1"/>
    <col min="13816" max="13816" width="15" style="5" customWidth="1"/>
    <col min="13817" max="13817" width="0" style="5" hidden="1" customWidth="1"/>
    <col min="13818" max="13818" width="20.88671875" style="5" customWidth="1"/>
    <col min="13819" max="13829" width="0" style="5" hidden="1" customWidth="1"/>
    <col min="13830" max="13830" width="19" style="5" customWidth="1"/>
    <col min="13831" max="13831" width="20.109375" style="5" customWidth="1"/>
    <col min="13832" max="13832" width="17" style="5" customWidth="1"/>
    <col min="13833" max="13833" width="0.5546875" style="5" customWidth="1"/>
    <col min="13834" max="14059" width="9.109375" style="5"/>
    <col min="14060" max="14060" width="6.88671875" style="5" customWidth="1"/>
    <col min="14061" max="14061" width="0" style="5" hidden="1" customWidth="1"/>
    <col min="14062" max="14062" width="15.5546875" style="5" customWidth="1"/>
    <col min="14063" max="14063" width="0" style="5" hidden="1" customWidth="1"/>
    <col min="14064" max="14064" width="18" style="5" customWidth="1"/>
    <col min="14065" max="14068" width="0" style="5" hidden="1" customWidth="1"/>
    <col min="14069" max="14069" width="17.109375" style="5" customWidth="1"/>
    <col min="14070" max="14071" width="0" style="5" hidden="1" customWidth="1"/>
    <col min="14072" max="14072" width="15" style="5" customWidth="1"/>
    <col min="14073" max="14073" width="0" style="5" hidden="1" customWidth="1"/>
    <col min="14074" max="14074" width="20.88671875" style="5" customWidth="1"/>
    <col min="14075" max="14085" width="0" style="5" hidden="1" customWidth="1"/>
    <col min="14086" max="14086" width="19" style="5" customWidth="1"/>
    <col min="14087" max="14087" width="20.109375" style="5" customWidth="1"/>
    <col min="14088" max="14088" width="17" style="5" customWidth="1"/>
    <col min="14089" max="14089" width="0.5546875" style="5" customWidth="1"/>
    <col min="14090" max="14315" width="9.109375" style="5"/>
    <col min="14316" max="14316" width="6.88671875" style="5" customWidth="1"/>
    <col min="14317" max="14317" width="0" style="5" hidden="1" customWidth="1"/>
    <col min="14318" max="14318" width="15.5546875" style="5" customWidth="1"/>
    <col min="14319" max="14319" width="0" style="5" hidden="1" customWidth="1"/>
    <col min="14320" max="14320" width="18" style="5" customWidth="1"/>
    <col min="14321" max="14324" width="0" style="5" hidden="1" customWidth="1"/>
    <col min="14325" max="14325" width="17.109375" style="5" customWidth="1"/>
    <col min="14326" max="14327" width="0" style="5" hidden="1" customWidth="1"/>
    <col min="14328" max="14328" width="15" style="5" customWidth="1"/>
    <col min="14329" max="14329" width="0" style="5" hidden="1" customWidth="1"/>
    <col min="14330" max="14330" width="20.88671875" style="5" customWidth="1"/>
    <col min="14331" max="14341" width="0" style="5" hidden="1" customWidth="1"/>
    <col min="14342" max="14342" width="19" style="5" customWidth="1"/>
    <col min="14343" max="14343" width="20.109375" style="5" customWidth="1"/>
    <col min="14344" max="14344" width="17" style="5" customWidth="1"/>
    <col min="14345" max="14345" width="0.5546875" style="5" customWidth="1"/>
    <col min="14346" max="14571" width="9.109375" style="5"/>
    <col min="14572" max="14572" width="6.88671875" style="5" customWidth="1"/>
    <col min="14573" max="14573" width="0" style="5" hidden="1" customWidth="1"/>
    <col min="14574" max="14574" width="15.5546875" style="5" customWidth="1"/>
    <col min="14575" max="14575" width="0" style="5" hidden="1" customWidth="1"/>
    <col min="14576" max="14576" width="18" style="5" customWidth="1"/>
    <col min="14577" max="14580" width="0" style="5" hidden="1" customWidth="1"/>
    <col min="14581" max="14581" width="17.109375" style="5" customWidth="1"/>
    <col min="14582" max="14583" width="0" style="5" hidden="1" customWidth="1"/>
    <col min="14584" max="14584" width="15" style="5" customWidth="1"/>
    <col min="14585" max="14585" width="0" style="5" hidden="1" customWidth="1"/>
    <col min="14586" max="14586" width="20.88671875" style="5" customWidth="1"/>
    <col min="14587" max="14597" width="0" style="5" hidden="1" customWidth="1"/>
    <col min="14598" max="14598" width="19" style="5" customWidth="1"/>
    <col min="14599" max="14599" width="20.109375" style="5" customWidth="1"/>
    <col min="14600" max="14600" width="17" style="5" customWidth="1"/>
    <col min="14601" max="14601" width="0.5546875" style="5" customWidth="1"/>
    <col min="14602" max="14827" width="9.109375" style="5"/>
    <col min="14828" max="14828" width="6.88671875" style="5" customWidth="1"/>
    <col min="14829" max="14829" width="0" style="5" hidden="1" customWidth="1"/>
    <col min="14830" max="14830" width="15.5546875" style="5" customWidth="1"/>
    <col min="14831" max="14831" width="0" style="5" hidden="1" customWidth="1"/>
    <col min="14832" max="14832" width="18" style="5" customWidth="1"/>
    <col min="14833" max="14836" width="0" style="5" hidden="1" customWidth="1"/>
    <col min="14837" max="14837" width="17.109375" style="5" customWidth="1"/>
    <col min="14838" max="14839" width="0" style="5" hidden="1" customWidth="1"/>
    <col min="14840" max="14840" width="15" style="5" customWidth="1"/>
    <col min="14841" max="14841" width="0" style="5" hidden="1" customWidth="1"/>
    <col min="14842" max="14842" width="20.88671875" style="5" customWidth="1"/>
    <col min="14843" max="14853" width="0" style="5" hidden="1" customWidth="1"/>
    <col min="14854" max="14854" width="19" style="5" customWidth="1"/>
    <col min="14855" max="14855" width="20.109375" style="5" customWidth="1"/>
    <col min="14856" max="14856" width="17" style="5" customWidth="1"/>
    <col min="14857" max="14857" width="0.5546875" style="5" customWidth="1"/>
    <col min="14858" max="15083" width="9.109375" style="5"/>
    <col min="15084" max="15084" width="6.88671875" style="5" customWidth="1"/>
    <col min="15085" max="15085" width="0" style="5" hidden="1" customWidth="1"/>
    <col min="15086" max="15086" width="15.5546875" style="5" customWidth="1"/>
    <col min="15087" max="15087" width="0" style="5" hidden="1" customWidth="1"/>
    <col min="15088" max="15088" width="18" style="5" customWidth="1"/>
    <col min="15089" max="15092" width="0" style="5" hidden="1" customWidth="1"/>
    <col min="15093" max="15093" width="17.109375" style="5" customWidth="1"/>
    <col min="15094" max="15095" width="0" style="5" hidden="1" customWidth="1"/>
    <col min="15096" max="15096" width="15" style="5" customWidth="1"/>
    <col min="15097" max="15097" width="0" style="5" hidden="1" customWidth="1"/>
    <col min="15098" max="15098" width="20.88671875" style="5" customWidth="1"/>
    <col min="15099" max="15109" width="0" style="5" hidden="1" customWidth="1"/>
    <col min="15110" max="15110" width="19" style="5" customWidth="1"/>
    <col min="15111" max="15111" width="20.109375" style="5" customWidth="1"/>
    <col min="15112" max="15112" width="17" style="5" customWidth="1"/>
    <col min="15113" max="15113" width="0.5546875" style="5" customWidth="1"/>
    <col min="15114" max="15339" width="9.109375" style="5"/>
    <col min="15340" max="15340" width="6.88671875" style="5" customWidth="1"/>
    <col min="15341" max="15341" width="0" style="5" hidden="1" customWidth="1"/>
    <col min="15342" max="15342" width="15.5546875" style="5" customWidth="1"/>
    <col min="15343" max="15343" width="0" style="5" hidden="1" customWidth="1"/>
    <col min="15344" max="15344" width="18" style="5" customWidth="1"/>
    <col min="15345" max="15348" width="0" style="5" hidden="1" customWidth="1"/>
    <col min="15349" max="15349" width="17.109375" style="5" customWidth="1"/>
    <col min="15350" max="15351" width="0" style="5" hidden="1" customWidth="1"/>
    <col min="15352" max="15352" width="15" style="5" customWidth="1"/>
    <col min="15353" max="15353" width="0" style="5" hidden="1" customWidth="1"/>
    <col min="15354" max="15354" width="20.88671875" style="5" customWidth="1"/>
    <col min="15355" max="15365" width="0" style="5" hidden="1" customWidth="1"/>
    <col min="15366" max="15366" width="19" style="5" customWidth="1"/>
    <col min="15367" max="15367" width="20.109375" style="5" customWidth="1"/>
    <col min="15368" max="15368" width="17" style="5" customWidth="1"/>
    <col min="15369" max="15369" width="0.5546875" style="5" customWidth="1"/>
    <col min="15370" max="15595" width="9.109375" style="5"/>
    <col min="15596" max="15596" width="6.88671875" style="5" customWidth="1"/>
    <col min="15597" max="15597" width="0" style="5" hidden="1" customWidth="1"/>
    <col min="15598" max="15598" width="15.5546875" style="5" customWidth="1"/>
    <col min="15599" max="15599" width="0" style="5" hidden="1" customWidth="1"/>
    <col min="15600" max="15600" width="18" style="5" customWidth="1"/>
    <col min="15601" max="15604" width="0" style="5" hidden="1" customWidth="1"/>
    <col min="15605" max="15605" width="17.109375" style="5" customWidth="1"/>
    <col min="15606" max="15607" width="0" style="5" hidden="1" customWidth="1"/>
    <col min="15608" max="15608" width="15" style="5" customWidth="1"/>
    <col min="15609" max="15609" width="0" style="5" hidden="1" customWidth="1"/>
    <col min="15610" max="15610" width="20.88671875" style="5" customWidth="1"/>
    <col min="15611" max="15621" width="0" style="5" hidden="1" customWidth="1"/>
    <col min="15622" max="15622" width="19" style="5" customWidth="1"/>
    <col min="15623" max="15623" width="20.109375" style="5" customWidth="1"/>
    <col min="15624" max="15624" width="17" style="5" customWidth="1"/>
    <col min="15625" max="15625" width="0.5546875" style="5" customWidth="1"/>
    <col min="15626" max="15851" width="9.109375" style="5"/>
    <col min="15852" max="15852" width="6.88671875" style="5" customWidth="1"/>
    <col min="15853" max="15853" width="0" style="5" hidden="1" customWidth="1"/>
    <col min="15854" max="15854" width="15.5546875" style="5" customWidth="1"/>
    <col min="15855" max="15855" width="0" style="5" hidden="1" customWidth="1"/>
    <col min="15856" max="15856" width="18" style="5" customWidth="1"/>
    <col min="15857" max="15860" width="0" style="5" hidden="1" customWidth="1"/>
    <col min="15861" max="15861" width="17.109375" style="5" customWidth="1"/>
    <col min="15862" max="15863" width="0" style="5" hidden="1" customWidth="1"/>
    <col min="15864" max="15864" width="15" style="5" customWidth="1"/>
    <col min="15865" max="15865" width="0" style="5" hidden="1" customWidth="1"/>
    <col min="15866" max="15866" width="20.88671875" style="5" customWidth="1"/>
    <col min="15867" max="15877" width="0" style="5" hidden="1" customWidth="1"/>
    <col min="15878" max="15878" width="19" style="5" customWidth="1"/>
    <col min="15879" max="15879" width="20.109375" style="5" customWidth="1"/>
    <col min="15880" max="15880" width="17" style="5" customWidth="1"/>
    <col min="15881" max="15881" width="0.5546875" style="5" customWidth="1"/>
    <col min="15882" max="16107" width="9.109375" style="5"/>
    <col min="16108" max="16108" width="6.88671875" style="5" customWidth="1"/>
    <col min="16109" max="16109" width="0" style="5" hidden="1" customWidth="1"/>
    <col min="16110" max="16110" width="15.5546875" style="5" customWidth="1"/>
    <col min="16111" max="16111" width="0" style="5" hidden="1" customWidth="1"/>
    <col min="16112" max="16112" width="18" style="5" customWidth="1"/>
    <col min="16113" max="16116" width="0" style="5" hidden="1" customWidth="1"/>
    <col min="16117" max="16117" width="17.109375" style="5" customWidth="1"/>
    <col min="16118" max="16119" width="0" style="5" hidden="1" customWidth="1"/>
    <col min="16120" max="16120" width="15" style="5" customWidth="1"/>
    <col min="16121" max="16121" width="0" style="5" hidden="1" customWidth="1"/>
    <col min="16122" max="16122" width="20.88671875" style="5" customWidth="1"/>
    <col min="16123" max="16133" width="0" style="5" hidden="1" customWidth="1"/>
    <col min="16134" max="16134" width="19" style="5" customWidth="1"/>
    <col min="16135" max="16135" width="20.109375" style="5" customWidth="1"/>
    <col min="16136" max="16136" width="17" style="5" customWidth="1"/>
    <col min="16137" max="16137" width="0.5546875" style="5" customWidth="1"/>
    <col min="16138" max="16384" width="9.109375" style="5"/>
  </cols>
  <sheetData>
    <row r="1" spans="1:10">
      <c r="A1" s="87" t="s">
        <v>81</v>
      </c>
      <c r="B1" s="87"/>
      <c r="C1" s="87"/>
      <c r="D1" s="87"/>
      <c r="E1" s="87"/>
      <c r="F1" s="87"/>
      <c r="G1" s="87"/>
      <c r="H1" s="98"/>
      <c r="I1" s="98"/>
      <c r="J1" s="98"/>
    </row>
    <row r="2" spans="1:10" ht="17.25" customHeight="1">
      <c r="A2" s="87"/>
      <c r="B2" s="87"/>
      <c r="C2" s="87"/>
      <c r="D2" s="87"/>
      <c r="E2" s="87"/>
      <c r="F2" s="87"/>
      <c r="G2" s="4"/>
      <c r="H2" s="99"/>
      <c r="I2" s="99"/>
      <c r="J2" s="99"/>
    </row>
    <row r="3" spans="1:10" ht="18.75" customHeight="1">
      <c r="A3" s="98" t="s">
        <v>106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9.5" customHeight="1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s="101" customFormat="1" ht="37.200000000000003" customHeight="1">
      <c r="A5" s="124" t="s">
        <v>1</v>
      </c>
      <c r="B5" s="124" t="s">
        <v>97</v>
      </c>
      <c r="C5" s="124" t="s">
        <v>103</v>
      </c>
      <c r="D5" s="124" t="s">
        <v>17</v>
      </c>
      <c r="E5" s="124" t="s">
        <v>98</v>
      </c>
      <c r="F5" s="124" t="s">
        <v>105</v>
      </c>
      <c r="G5" s="100" t="s">
        <v>99</v>
      </c>
      <c r="H5" s="100" t="s">
        <v>104</v>
      </c>
      <c r="I5" s="100" t="s">
        <v>100</v>
      </c>
      <c r="J5" s="100" t="s">
        <v>101</v>
      </c>
    </row>
    <row r="6" spans="1:10" ht="18" customHeight="1">
      <c r="A6" s="125">
        <v>1</v>
      </c>
      <c r="B6" s="125">
        <v>2</v>
      </c>
      <c r="C6" s="125">
        <v>3</v>
      </c>
      <c r="D6" s="125">
        <v>4</v>
      </c>
      <c r="E6" s="125">
        <v>5</v>
      </c>
      <c r="F6" s="125">
        <v>6</v>
      </c>
      <c r="G6" s="125">
        <v>7</v>
      </c>
      <c r="H6" s="125">
        <v>8</v>
      </c>
      <c r="I6" s="125">
        <v>9</v>
      </c>
      <c r="J6" s="125">
        <v>10</v>
      </c>
    </row>
    <row r="7" spans="1:10" ht="31.2">
      <c r="A7" s="102">
        <v>1</v>
      </c>
      <c r="B7" s="103" t="s">
        <v>120</v>
      </c>
      <c r="C7" s="104"/>
      <c r="D7" s="130">
        <v>26</v>
      </c>
      <c r="E7" s="117">
        <v>4000000</v>
      </c>
      <c r="F7" s="118">
        <f>E7/25</f>
        <v>160000</v>
      </c>
      <c r="G7" s="117">
        <v>4000000</v>
      </c>
      <c r="H7" s="119">
        <f>IF(OR(G7&lt;2000000,J7="có bản cam kết"),0,G7*0.1)</f>
        <v>0</v>
      </c>
      <c r="I7" s="120">
        <f>G7-H7</f>
        <v>4000000</v>
      </c>
      <c r="J7" s="105" t="s">
        <v>102</v>
      </c>
    </row>
    <row r="8" spans="1:10">
      <c r="A8" s="102">
        <v>2</v>
      </c>
      <c r="B8" s="103" t="s">
        <v>123</v>
      </c>
      <c r="C8" s="104"/>
      <c r="D8" s="130">
        <v>26</v>
      </c>
      <c r="E8" s="117">
        <v>3000000</v>
      </c>
      <c r="F8" s="118">
        <f>E8/25</f>
        <v>120000</v>
      </c>
      <c r="G8" s="117">
        <v>3000000</v>
      </c>
      <c r="H8" s="119">
        <f>IF(OR(G8&lt;2000000,J8="có bản cam kết"),0,G8*0.1)</f>
        <v>300000</v>
      </c>
      <c r="I8" s="120">
        <f>G8-H8</f>
        <v>2700000</v>
      </c>
      <c r="J8" s="105"/>
    </row>
    <row r="9" spans="1:10">
      <c r="A9" s="102">
        <v>3</v>
      </c>
      <c r="B9" s="103" t="s">
        <v>124</v>
      </c>
      <c r="C9" s="104"/>
      <c r="D9" s="130">
        <v>26</v>
      </c>
      <c r="E9" s="117">
        <v>1800000</v>
      </c>
      <c r="F9" s="118">
        <f>E9/25</f>
        <v>72000</v>
      </c>
      <c r="G9" s="117">
        <v>1800000</v>
      </c>
      <c r="H9" s="119">
        <f>IF(OR(G9&lt;2000000,J9="có bản cam kết"),0,G9*0.1)</f>
        <v>0</v>
      </c>
      <c r="I9" s="120">
        <f>G9-H9</f>
        <v>1800000</v>
      </c>
      <c r="J9" s="105"/>
    </row>
    <row r="10" spans="1:10">
      <c r="A10" s="102">
        <v>4</v>
      </c>
      <c r="B10" s="103" t="s">
        <v>125</v>
      </c>
      <c r="C10" s="104"/>
      <c r="D10" s="130">
        <v>26</v>
      </c>
      <c r="E10" s="117">
        <v>4000000</v>
      </c>
      <c r="F10" s="118">
        <f>E10/25</f>
        <v>160000</v>
      </c>
      <c r="G10" s="117">
        <v>4000000</v>
      </c>
      <c r="H10" s="119">
        <f>IF(OR(G10&lt;2000000,J10="có bản cam kết"),0,G10*0.1)</f>
        <v>400000</v>
      </c>
      <c r="I10" s="120">
        <f>G10-H10</f>
        <v>3600000</v>
      </c>
      <c r="J10" s="105"/>
    </row>
    <row r="11" spans="1:10" s="116" customFormat="1">
      <c r="A11" s="126"/>
      <c r="B11" s="127" t="s">
        <v>51</v>
      </c>
      <c r="C11" s="128"/>
      <c r="D11" s="129">
        <f>SUM(D7:D10)</f>
        <v>104</v>
      </c>
      <c r="E11" s="129">
        <f>SUM(E7:E10)</f>
        <v>12800000</v>
      </c>
      <c r="F11" s="129">
        <f>SUM(F7:F10)</f>
        <v>512000</v>
      </c>
      <c r="G11" s="129">
        <f>SUM(G7:G10)</f>
        <v>12800000</v>
      </c>
      <c r="H11" s="129">
        <f>SUM(H7:H10)</f>
        <v>700000</v>
      </c>
      <c r="I11" s="129">
        <f>SUM(I7:I10)</f>
        <v>12100000</v>
      </c>
      <c r="J11" s="129"/>
    </row>
    <row r="12" spans="1:10" ht="17.25" customHeight="1">
      <c r="A12" s="106"/>
      <c r="B12" s="121"/>
      <c r="C12" s="121"/>
      <c r="D12" s="121"/>
      <c r="E12" s="122"/>
      <c r="F12" s="122"/>
      <c r="G12" s="107"/>
      <c r="H12" s="123"/>
      <c r="I12" s="123"/>
      <c r="J12" s="123"/>
    </row>
    <row r="13" spans="1:10">
      <c r="A13" s="108"/>
      <c r="B13" s="98"/>
      <c r="C13" s="98"/>
      <c r="D13" s="109"/>
      <c r="E13" s="110"/>
      <c r="F13" s="4"/>
      <c r="H13" s="98"/>
      <c r="I13" s="98"/>
      <c r="J13" s="98"/>
    </row>
    <row r="14" spans="1:10">
      <c r="A14" s="108"/>
      <c r="B14" s="4"/>
      <c r="C14" s="110"/>
      <c r="D14" s="110"/>
      <c r="E14" s="107"/>
      <c r="F14" s="4"/>
      <c r="G14" s="110"/>
      <c r="H14" s="110"/>
      <c r="I14" s="110"/>
      <c r="J14" s="110"/>
    </row>
    <row r="15" spans="1:10">
      <c r="A15" s="108"/>
      <c r="B15" s="4"/>
      <c r="C15" s="110"/>
      <c r="D15" s="110"/>
      <c r="E15" s="111"/>
      <c r="F15" s="4"/>
      <c r="G15" s="110"/>
      <c r="H15" s="110"/>
      <c r="I15" s="111"/>
      <c r="J15" s="110"/>
    </row>
    <row r="16" spans="1:10">
      <c r="A16" s="108"/>
      <c r="B16" s="4"/>
      <c r="C16" s="110"/>
      <c r="D16" s="110"/>
      <c r="E16" s="110"/>
      <c r="F16" s="4"/>
      <c r="G16" s="112"/>
      <c r="H16" s="110"/>
      <c r="I16" s="110"/>
      <c r="J16" s="110"/>
    </row>
    <row r="17" spans="1:11">
      <c r="A17" s="108"/>
      <c r="B17" s="4"/>
      <c r="C17" s="110"/>
      <c r="D17" s="110"/>
      <c r="E17" s="110"/>
      <c r="F17" s="4"/>
      <c r="G17" s="110"/>
      <c r="H17" s="110"/>
      <c r="I17" s="110"/>
      <c r="J17" s="110"/>
    </row>
    <row r="18" spans="1:11">
      <c r="B18" s="113"/>
      <c r="C18" s="113"/>
      <c r="D18" s="109"/>
      <c r="E18" s="114"/>
      <c r="F18" s="109"/>
      <c r="H18" s="113"/>
      <c r="I18" s="113"/>
      <c r="J18" s="113"/>
    </row>
    <row r="20" spans="1:11">
      <c r="K20" s="115"/>
    </row>
    <row r="41" spans="6:6">
      <c r="F41" s="115"/>
    </row>
  </sheetData>
  <mergeCells count="11">
    <mergeCell ref="H12:J12"/>
    <mergeCell ref="B13:C13"/>
    <mergeCell ref="H13:J13"/>
    <mergeCell ref="B18:C18"/>
    <mergeCell ref="H18:J18"/>
    <mergeCell ref="A1:G1"/>
    <mergeCell ref="H1:J1"/>
    <mergeCell ref="A2:F2"/>
    <mergeCell ref="H2:J2"/>
    <mergeCell ref="A3:J3"/>
    <mergeCell ref="A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DAE7-6661-44A9-9291-E8DFFE242D56}">
  <dimension ref="A1:AJ47"/>
  <sheetViews>
    <sheetView workbookViewId="0">
      <selection activeCell="B8" sqref="B8:B10"/>
    </sheetView>
  </sheetViews>
  <sheetFormatPr defaultColWidth="9.109375" defaultRowHeight="13.2" outlineLevelCol="1"/>
  <cols>
    <col min="1" max="1" width="4.33203125" style="25" customWidth="1"/>
    <col min="2" max="2" width="11.88671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2" width="9.33203125" style="25" hidden="1" customWidth="1"/>
    <col min="33" max="33" width="9.109375" style="25" hidden="1" customWidth="1"/>
    <col min="34" max="35" width="9.109375" style="25"/>
    <col min="36" max="36" width="12.6640625" style="25" bestFit="1" customWidth="1"/>
    <col min="37" max="259" width="9.109375" style="25"/>
    <col min="260" max="260" width="4.33203125" style="25" customWidth="1"/>
    <col min="261" max="261" width="0.109375" style="25" customWidth="1"/>
    <col min="262" max="262" width="4.5546875" style="25" customWidth="1"/>
    <col min="263" max="263" width="7.44140625" style="25" customWidth="1"/>
    <col min="264" max="264" width="5.109375" style="25" customWidth="1"/>
    <col min="265" max="265" width="5.44140625" style="25" customWidth="1"/>
    <col min="266" max="266" width="5.6640625" style="25" customWidth="1"/>
    <col min="267" max="267" width="6" style="25" customWidth="1"/>
    <col min="268" max="268" width="5.109375" style="25" bestFit="1" customWidth="1"/>
    <col min="269" max="269" width="0" style="25" hidden="1" customWidth="1"/>
    <col min="270" max="270" width="12.33203125" style="25" customWidth="1"/>
    <col min="271" max="271" width="10.6640625" style="25" customWidth="1"/>
    <col min="272" max="272" width="10.109375" style="25" customWidth="1"/>
    <col min="273" max="273" width="9.88671875" style="25" customWidth="1"/>
    <col min="274" max="274" width="11.33203125" style="25" bestFit="1" customWidth="1"/>
    <col min="275" max="275" width="11.5546875" style="25" customWidth="1"/>
    <col min="276" max="277" width="11.44140625" style="25" customWidth="1"/>
    <col min="278" max="278" width="13.5546875" style="25" customWidth="1"/>
    <col min="279" max="279" width="0.33203125" style="25" customWidth="1"/>
    <col min="280" max="282" width="0" style="25" hidden="1" customWidth="1"/>
    <col min="283" max="283" width="11.5546875" style="25" customWidth="1"/>
    <col min="284" max="284" width="6.44140625" style="25" customWidth="1"/>
    <col min="285" max="285" width="13.33203125" style="25" customWidth="1"/>
    <col min="286" max="286" width="11.88671875" style="25" bestFit="1" customWidth="1"/>
    <col min="287" max="287" width="12.88671875" style="25" customWidth="1"/>
    <col min="288" max="289" width="0" style="25" hidden="1" customWidth="1"/>
    <col min="290" max="291" width="9.109375" style="25"/>
    <col min="292" max="292" width="12.6640625" style="25" bestFit="1" customWidth="1"/>
    <col min="293" max="515" width="9.109375" style="25"/>
    <col min="516" max="516" width="4.33203125" style="25" customWidth="1"/>
    <col min="517" max="517" width="0.109375" style="25" customWidth="1"/>
    <col min="518" max="518" width="4.5546875" style="25" customWidth="1"/>
    <col min="519" max="519" width="7.44140625" style="25" customWidth="1"/>
    <col min="520" max="520" width="5.109375" style="25" customWidth="1"/>
    <col min="521" max="521" width="5.44140625" style="25" customWidth="1"/>
    <col min="522" max="522" width="5.6640625" style="25" customWidth="1"/>
    <col min="523" max="523" width="6" style="25" customWidth="1"/>
    <col min="524" max="524" width="5.109375" style="25" bestFit="1" customWidth="1"/>
    <col min="525" max="525" width="0" style="25" hidden="1" customWidth="1"/>
    <col min="526" max="526" width="12.33203125" style="25" customWidth="1"/>
    <col min="527" max="527" width="10.6640625" style="25" customWidth="1"/>
    <col min="528" max="528" width="10.109375" style="25" customWidth="1"/>
    <col min="529" max="529" width="9.88671875" style="25" customWidth="1"/>
    <col min="530" max="530" width="11.33203125" style="25" bestFit="1" customWidth="1"/>
    <col min="531" max="531" width="11.5546875" style="25" customWidth="1"/>
    <col min="532" max="533" width="11.44140625" style="25" customWidth="1"/>
    <col min="534" max="534" width="13.5546875" style="25" customWidth="1"/>
    <col min="535" max="535" width="0.33203125" style="25" customWidth="1"/>
    <col min="536" max="538" width="0" style="25" hidden="1" customWidth="1"/>
    <col min="539" max="539" width="11.5546875" style="25" customWidth="1"/>
    <col min="540" max="540" width="6.44140625" style="25" customWidth="1"/>
    <col min="541" max="541" width="13.33203125" style="25" customWidth="1"/>
    <col min="542" max="542" width="11.88671875" style="25" bestFit="1" customWidth="1"/>
    <col min="543" max="543" width="12.88671875" style="25" customWidth="1"/>
    <col min="544" max="545" width="0" style="25" hidden="1" customWidth="1"/>
    <col min="546" max="547" width="9.109375" style="25"/>
    <col min="548" max="548" width="12.6640625" style="25" bestFit="1" customWidth="1"/>
    <col min="549" max="771" width="9.109375" style="25"/>
    <col min="772" max="772" width="4.33203125" style="25" customWidth="1"/>
    <col min="773" max="773" width="0.109375" style="25" customWidth="1"/>
    <col min="774" max="774" width="4.5546875" style="25" customWidth="1"/>
    <col min="775" max="775" width="7.44140625" style="25" customWidth="1"/>
    <col min="776" max="776" width="5.109375" style="25" customWidth="1"/>
    <col min="777" max="777" width="5.44140625" style="25" customWidth="1"/>
    <col min="778" max="778" width="5.6640625" style="25" customWidth="1"/>
    <col min="779" max="779" width="6" style="25" customWidth="1"/>
    <col min="780" max="780" width="5.109375" style="25" bestFit="1" customWidth="1"/>
    <col min="781" max="781" width="0" style="25" hidden="1" customWidth="1"/>
    <col min="782" max="782" width="12.33203125" style="25" customWidth="1"/>
    <col min="783" max="783" width="10.6640625" style="25" customWidth="1"/>
    <col min="784" max="784" width="10.109375" style="25" customWidth="1"/>
    <col min="785" max="785" width="9.88671875" style="25" customWidth="1"/>
    <col min="786" max="786" width="11.33203125" style="25" bestFit="1" customWidth="1"/>
    <col min="787" max="787" width="11.5546875" style="25" customWidth="1"/>
    <col min="788" max="789" width="11.44140625" style="25" customWidth="1"/>
    <col min="790" max="790" width="13.5546875" style="25" customWidth="1"/>
    <col min="791" max="791" width="0.33203125" style="25" customWidth="1"/>
    <col min="792" max="794" width="0" style="25" hidden="1" customWidth="1"/>
    <col min="795" max="795" width="11.5546875" style="25" customWidth="1"/>
    <col min="796" max="796" width="6.44140625" style="25" customWidth="1"/>
    <col min="797" max="797" width="13.33203125" style="25" customWidth="1"/>
    <col min="798" max="798" width="11.88671875" style="25" bestFit="1" customWidth="1"/>
    <col min="799" max="799" width="12.88671875" style="25" customWidth="1"/>
    <col min="800" max="801" width="0" style="25" hidden="1" customWidth="1"/>
    <col min="802" max="803" width="9.109375" style="25"/>
    <col min="804" max="804" width="12.6640625" style="25" bestFit="1" customWidth="1"/>
    <col min="805" max="1027" width="9.109375" style="25"/>
    <col min="1028" max="1028" width="4.33203125" style="25" customWidth="1"/>
    <col min="1029" max="1029" width="0.109375" style="25" customWidth="1"/>
    <col min="1030" max="1030" width="4.5546875" style="25" customWidth="1"/>
    <col min="1031" max="1031" width="7.44140625" style="25" customWidth="1"/>
    <col min="1032" max="1032" width="5.109375" style="25" customWidth="1"/>
    <col min="1033" max="1033" width="5.44140625" style="25" customWidth="1"/>
    <col min="1034" max="1034" width="5.6640625" style="25" customWidth="1"/>
    <col min="1035" max="1035" width="6" style="25" customWidth="1"/>
    <col min="1036" max="1036" width="5.109375" style="25" bestFit="1" customWidth="1"/>
    <col min="1037" max="1037" width="0" style="25" hidden="1" customWidth="1"/>
    <col min="1038" max="1038" width="12.33203125" style="25" customWidth="1"/>
    <col min="1039" max="1039" width="10.6640625" style="25" customWidth="1"/>
    <col min="1040" max="1040" width="10.109375" style="25" customWidth="1"/>
    <col min="1041" max="1041" width="9.88671875" style="25" customWidth="1"/>
    <col min="1042" max="1042" width="11.33203125" style="25" bestFit="1" customWidth="1"/>
    <col min="1043" max="1043" width="11.5546875" style="25" customWidth="1"/>
    <col min="1044" max="1045" width="11.44140625" style="25" customWidth="1"/>
    <col min="1046" max="1046" width="13.5546875" style="25" customWidth="1"/>
    <col min="1047" max="1047" width="0.33203125" style="25" customWidth="1"/>
    <col min="1048" max="1050" width="0" style="25" hidden="1" customWidth="1"/>
    <col min="1051" max="1051" width="11.5546875" style="25" customWidth="1"/>
    <col min="1052" max="1052" width="6.44140625" style="25" customWidth="1"/>
    <col min="1053" max="1053" width="13.33203125" style="25" customWidth="1"/>
    <col min="1054" max="1054" width="11.88671875" style="25" bestFit="1" customWidth="1"/>
    <col min="1055" max="1055" width="12.88671875" style="25" customWidth="1"/>
    <col min="1056" max="1057" width="0" style="25" hidden="1" customWidth="1"/>
    <col min="1058" max="1059" width="9.109375" style="25"/>
    <col min="1060" max="1060" width="12.6640625" style="25" bestFit="1" customWidth="1"/>
    <col min="1061" max="1283" width="9.109375" style="25"/>
    <col min="1284" max="1284" width="4.33203125" style="25" customWidth="1"/>
    <col min="1285" max="1285" width="0.109375" style="25" customWidth="1"/>
    <col min="1286" max="1286" width="4.5546875" style="25" customWidth="1"/>
    <col min="1287" max="1287" width="7.44140625" style="25" customWidth="1"/>
    <col min="1288" max="1288" width="5.109375" style="25" customWidth="1"/>
    <col min="1289" max="1289" width="5.44140625" style="25" customWidth="1"/>
    <col min="1290" max="1290" width="5.6640625" style="25" customWidth="1"/>
    <col min="1291" max="1291" width="6" style="25" customWidth="1"/>
    <col min="1292" max="1292" width="5.109375" style="25" bestFit="1" customWidth="1"/>
    <col min="1293" max="1293" width="0" style="25" hidden="1" customWidth="1"/>
    <col min="1294" max="1294" width="12.33203125" style="25" customWidth="1"/>
    <col min="1295" max="1295" width="10.6640625" style="25" customWidth="1"/>
    <col min="1296" max="1296" width="10.109375" style="25" customWidth="1"/>
    <col min="1297" max="1297" width="9.88671875" style="25" customWidth="1"/>
    <col min="1298" max="1298" width="11.33203125" style="25" bestFit="1" customWidth="1"/>
    <col min="1299" max="1299" width="11.5546875" style="25" customWidth="1"/>
    <col min="1300" max="1301" width="11.44140625" style="25" customWidth="1"/>
    <col min="1302" max="1302" width="13.5546875" style="25" customWidth="1"/>
    <col min="1303" max="1303" width="0.33203125" style="25" customWidth="1"/>
    <col min="1304" max="1306" width="0" style="25" hidden="1" customWidth="1"/>
    <col min="1307" max="1307" width="11.5546875" style="25" customWidth="1"/>
    <col min="1308" max="1308" width="6.44140625" style="25" customWidth="1"/>
    <col min="1309" max="1309" width="13.33203125" style="25" customWidth="1"/>
    <col min="1310" max="1310" width="11.88671875" style="25" bestFit="1" customWidth="1"/>
    <col min="1311" max="1311" width="12.88671875" style="25" customWidth="1"/>
    <col min="1312" max="1313" width="0" style="25" hidden="1" customWidth="1"/>
    <col min="1314" max="1315" width="9.109375" style="25"/>
    <col min="1316" max="1316" width="12.6640625" style="25" bestFit="1" customWidth="1"/>
    <col min="1317" max="1539" width="9.109375" style="25"/>
    <col min="1540" max="1540" width="4.33203125" style="25" customWidth="1"/>
    <col min="1541" max="1541" width="0.109375" style="25" customWidth="1"/>
    <col min="1542" max="1542" width="4.5546875" style="25" customWidth="1"/>
    <col min="1543" max="1543" width="7.44140625" style="25" customWidth="1"/>
    <col min="1544" max="1544" width="5.109375" style="25" customWidth="1"/>
    <col min="1545" max="1545" width="5.44140625" style="25" customWidth="1"/>
    <col min="1546" max="1546" width="5.6640625" style="25" customWidth="1"/>
    <col min="1547" max="1547" width="6" style="25" customWidth="1"/>
    <col min="1548" max="1548" width="5.109375" style="25" bestFit="1" customWidth="1"/>
    <col min="1549" max="1549" width="0" style="25" hidden="1" customWidth="1"/>
    <col min="1550" max="1550" width="12.33203125" style="25" customWidth="1"/>
    <col min="1551" max="1551" width="10.6640625" style="25" customWidth="1"/>
    <col min="1552" max="1552" width="10.109375" style="25" customWidth="1"/>
    <col min="1553" max="1553" width="9.88671875" style="25" customWidth="1"/>
    <col min="1554" max="1554" width="11.33203125" style="25" bestFit="1" customWidth="1"/>
    <col min="1555" max="1555" width="11.5546875" style="25" customWidth="1"/>
    <col min="1556" max="1557" width="11.44140625" style="25" customWidth="1"/>
    <col min="1558" max="1558" width="13.5546875" style="25" customWidth="1"/>
    <col min="1559" max="1559" width="0.33203125" style="25" customWidth="1"/>
    <col min="1560" max="1562" width="0" style="25" hidden="1" customWidth="1"/>
    <col min="1563" max="1563" width="11.5546875" style="25" customWidth="1"/>
    <col min="1564" max="1564" width="6.44140625" style="25" customWidth="1"/>
    <col min="1565" max="1565" width="13.33203125" style="25" customWidth="1"/>
    <col min="1566" max="1566" width="11.88671875" style="25" bestFit="1" customWidth="1"/>
    <col min="1567" max="1567" width="12.88671875" style="25" customWidth="1"/>
    <col min="1568" max="1569" width="0" style="25" hidden="1" customWidth="1"/>
    <col min="1570" max="1571" width="9.109375" style="25"/>
    <col min="1572" max="1572" width="12.6640625" style="25" bestFit="1" customWidth="1"/>
    <col min="1573" max="1795" width="9.109375" style="25"/>
    <col min="1796" max="1796" width="4.33203125" style="25" customWidth="1"/>
    <col min="1797" max="1797" width="0.109375" style="25" customWidth="1"/>
    <col min="1798" max="1798" width="4.5546875" style="25" customWidth="1"/>
    <col min="1799" max="1799" width="7.44140625" style="25" customWidth="1"/>
    <col min="1800" max="1800" width="5.109375" style="25" customWidth="1"/>
    <col min="1801" max="1801" width="5.44140625" style="25" customWidth="1"/>
    <col min="1802" max="1802" width="5.6640625" style="25" customWidth="1"/>
    <col min="1803" max="1803" width="6" style="25" customWidth="1"/>
    <col min="1804" max="1804" width="5.109375" style="25" bestFit="1" customWidth="1"/>
    <col min="1805" max="1805" width="0" style="25" hidden="1" customWidth="1"/>
    <col min="1806" max="1806" width="12.33203125" style="25" customWidth="1"/>
    <col min="1807" max="1807" width="10.6640625" style="25" customWidth="1"/>
    <col min="1808" max="1808" width="10.109375" style="25" customWidth="1"/>
    <col min="1809" max="1809" width="9.88671875" style="25" customWidth="1"/>
    <col min="1810" max="1810" width="11.33203125" style="25" bestFit="1" customWidth="1"/>
    <col min="1811" max="1811" width="11.5546875" style="25" customWidth="1"/>
    <col min="1812" max="1813" width="11.44140625" style="25" customWidth="1"/>
    <col min="1814" max="1814" width="13.5546875" style="25" customWidth="1"/>
    <col min="1815" max="1815" width="0.33203125" style="25" customWidth="1"/>
    <col min="1816" max="1818" width="0" style="25" hidden="1" customWidth="1"/>
    <col min="1819" max="1819" width="11.5546875" style="25" customWidth="1"/>
    <col min="1820" max="1820" width="6.44140625" style="25" customWidth="1"/>
    <col min="1821" max="1821" width="13.33203125" style="25" customWidth="1"/>
    <col min="1822" max="1822" width="11.88671875" style="25" bestFit="1" customWidth="1"/>
    <col min="1823" max="1823" width="12.88671875" style="25" customWidth="1"/>
    <col min="1824" max="1825" width="0" style="25" hidden="1" customWidth="1"/>
    <col min="1826" max="1827" width="9.109375" style="25"/>
    <col min="1828" max="1828" width="12.6640625" style="25" bestFit="1" customWidth="1"/>
    <col min="1829" max="2051" width="9.109375" style="25"/>
    <col min="2052" max="2052" width="4.33203125" style="25" customWidth="1"/>
    <col min="2053" max="2053" width="0.109375" style="25" customWidth="1"/>
    <col min="2054" max="2054" width="4.5546875" style="25" customWidth="1"/>
    <col min="2055" max="2055" width="7.44140625" style="25" customWidth="1"/>
    <col min="2056" max="2056" width="5.109375" style="25" customWidth="1"/>
    <col min="2057" max="2057" width="5.44140625" style="25" customWidth="1"/>
    <col min="2058" max="2058" width="5.6640625" style="25" customWidth="1"/>
    <col min="2059" max="2059" width="6" style="25" customWidth="1"/>
    <col min="2060" max="2060" width="5.109375" style="25" bestFit="1" customWidth="1"/>
    <col min="2061" max="2061" width="0" style="25" hidden="1" customWidth="1"/>
    <col min="2062" max="2062" width="12.33203125" style="25" customWidth="1"/>
    <col min="2063" max="2063" width="10.6640625" style="25" customWidth="1"/>
    <col min="2064" max="2064" width="10.109375" style="25" customWidth="1"/>
    <col min="2065" max="2065" width="9.88671875" style="25" customWidth="1"/>
    <col min="2066" max="2066" width="11.33203125" style="25" bestFit="1" customWidth="1"/>
    <col min="2067" max="2067" width="11.5546875" style="25" customWidth="1"/>
    <col min="2068" max="2069" width="11.44140625" style="25" customWidth="1"/>
    <col min="2070" max="2070" width="13.5546875" style="25" customWidth="1"/>
    <col min="2071" max="2071" width="0.33203125" style="25" customWidth="1"/>
    <col min="2072" max="2074" width="0" style="25" hidden="1" customWidth="1"/>
    <col min="2075" max="2075" width="11.5546875" style="25" customWidth="1"/>
    <col min="2076" max="2076" width="6.44140625" style="25" customWidth="1"/>
    <col min="2077" max="2077" width="13.33203125" style="25" customWidth="1"/>
    <col min="2078" max="2078" width="11.88671875" style="25" bestFit="1" customWidth="1"/>
    <col min="2079" max="2079" width="12.88671875" style="25" customWidth="1"/>
    <col min="2080" max="2081" width="0" style="25" hidden="1" customWidth="1"/>
    <col min="2082" max="2083" width="9.109375" style="25"/>
    <col min="2084" max="2084" width="12.6640625" style="25" bestFit="1" customWidth="1"/>
    <col min="2085" max="2307" width="9.109375" style="25"/>
    <col min="2308" max="2308" width="4.33203125" style="25" customWidth="1"/>
    <col min="2309" max="2309" width="0.109375" style="25" customWidth="1"/>
    <col min="2310" max="2310" width="4.5546875" style="25" customWidth="1"/>
    <col min="2311" max="2311" width="7.44140625" style="25" customWidth="1"/>
    <col min="2312" max="2312" width="5.109375" style="25" customWidth="1"/>
    <col min="2313" max="2313" width="5.44140625" style="25" customWidth="1"/>
    <col min="2314" max="2314" width="5.6640625" style="25" customWidth="1"/>
    <col min="2315" max="2315" width="6" style="25" customWidth="1"/>
    <col min="2316" max="2316" width="5.109375" style="25" bestFit="1" customWidth="1"/>
    <col min="2317" max="2317" width="0" style="25" hidden="1" customWidth="1"/>
    <col min="2318" max="2318" width="12.33203125" style="25" customWidth="1"/>
    <col min="2319" max="2319" width="10.6640625" style="25" customWidth="1"/>
    <col min="2320" max="2320" width="10.109375" style="25" customWidth="1"/>
    <col min="2321" max="2321" width="9.88671875" style="25" customWidth="1"/>
    <col min="2322" max="2322" width="11.33203125" style="25" bestFit="1" customWidth="1"/>
    <col min="2323" max="2323" width="11.5546875" style="25" customWidth="1"/>
    <col min="2324" max="2325" width="11.44140625" style="25" customWidth="1"/>
    <col min="2326" max="2326" width="13.5546875" style="25" customWidth="1"/>
    <col min="2327" max="2327" width="0.33203125" style="25" customWidth="1"/>
    <col min="2328" max="2330" width="0" style="25" hidden="1" customWidth="1"/>
    <col min="2331" max="2331" width="11.5546875" style="25" customWidth="1"/>
    <col min="2332" max="2332" width="6.44140625" style="25" customWidth="1"/>
    <col min="2333" max="2333" width="13.33203125" style="25" customWidth="1"/>
    <col min="2334" max="2334" width="11.88671875" style="25" bestFit="1" customWidth="1"/>
    <col min="2335" max="2335" width="12.88671875" style="25" customWidth="1"/>
    <col min="2336" max="2337" width="0" style="25" hidden="1" customWidth="1"/>
    <col min="2338" max="2339" width="9.109375" style="25"/>
    <col min="2340" max="2340" width="12.6640625" style="25" bestFit="1" customWidth="1"/>
    <col min="2341" max="2563" width="9.109375" style="25"/>
    <col min="2564" max="2564" width="4.33203125" style="25" customWidth="1"/>
    <col min="2565" max="2565" width="0.109375" style="25" customWidth="1"/>
    <col min="2566" max="2566" width="4.5546875" style="25" customWidth="1"/>
    <col min="2567" max="2567" width="7.44140625" style="25" customWidth="1"/>
    <col min="2568" max="2568" width="5.109375" style="25" customWidth="1"/>
    <col min="2569" max="2569" width="5.44140625" style="25" customWidth="1"/>
    <col min="2570" max="2570" width="5.6640625" style="25" customWidth="1"/>
    <col min="2571" max="2571" width="6" style="25" customWidth="1"/>
    <col min="2572" max="2572" width="5.109375" style="25" bestFit="1" customWidth="1"/>
    <col min="2573" max="2573" width="0" style="25" hidden="1" customWidth="1"/>
    <col min="2574" max="2574" width="12.33203125" style="25" customWidth="1"/>
    <col min="2575" max="2575" width="10.6640625" style="25" customWidth="1"/>
    <col min="2576" max="2576" width="10.109375" style="25" customWidth="1"/>
    <col min="2577" max="2577" width="9.88671875" style="25" customWidth="1"/>
    <col min="2578" max="2578" width="11.33203125" style="25" bestFit="1" customWidth="1"/>
    <col min="2579" max="2579" width="11.5546875" style="25" customWidth="1"/>
    <col min="2580" max="2581" width="11.44140625" style="25" customWidth="1"/>
    <col min="2582" max="2582" width="13.5546875" style="25" customWidth="1"/>
    <col min="2583" max="2583" width="0.33203125" style="25" customWidth="1"/>
    <col min="2584" max="2586" width="0" style="25" hidden="1" customWidth="1"/>
    <col min="2587" max="2587" width="11.5546875" style="25" customWidth="1"/>
    <col min="2588" max="2588" width="6.44140625" style="25" customWidth="1"/>
    <col min="2589" max="2589" width="13.33203125" style="25" customWidth="1"/>
    <col min="2590" max="2590" width="11.88671875" style="25" bestFit="1" customWidth="1"/>
    <col min="2591" max="2591" width="12.88671875" style="25" customWidth="1"/>
    <col min="2592" max="2593" width="0" style="25" hidden="1" customWidth="1"/>
    <col min="2594" max="2595" width="9.109375" style="25"/>
    <col min="2596" max="2596" width="12.6640625" style="25" bestFit="1" customWidth="1"/>
    <col min="2597" max="2819" width="9.109375" style="25"/>
    <col min="2820" max="2820" width="4.33203125" style="25" customWidth="1"/>
    <col min="2821" max="2821" width="0.109375" style="25" customWidth="1"/>
    <col min="2822" max="2822" width="4.5546875" style="25" customWidth="1"/>
    <col min="2823" max="2823" width="7.44140625" style="25" customWidth="1"/>
    <col min="2824" max="2824" width="5.109375" style="25" customWidth="1"/>
    <col min="2825" max="2825" width="5.44140625" style="25" customWidth="1"/>
    <col min="2826" max="2826" width="5.6640625" style="25" customWidth="1"/>
    <col min="2827" max="2827" width="6" style="25" customWidth="1"/>
    <col min="2828" max="2828" width="5.109375" style="25" bestFit="1" customWidth="1"/>
    <col min="2829" max="2829" width="0" style="25" hidden="1" customWidth="1"/>
    <col min="2830" max="2830" width="12.33203125" style="25" customWidth="1"/>
    <col min="2831" max="2831" width="10.6640625" style="25" customWidth="1"/>
    <col min="2832" max="2832" width="10.109375" style="25" customWidth="1"/>
    <col min="2833" max="2833" width="9.88671875" style="25" customWidth="1"/>
    <col min="2834" max="2834" width="11.33203125" style="25" bestFit="1" customWidth="1"/>
    <col min="2835" max="2835" width="11.5546875" style="25" customWidth="1"/>
    <col min="2836" max="2837" width="11.44140625" style="25" customWidth="1"/>
    <col min="2838" max="2838" width="13.5546875" style="25" customWidth="1"/>
    <col min="2839" max="2839" width="0.33203125" style="25" customWidth="1"/>
    <col min="2840" max="2842" width="0" style="25" hidden="1" customWidth="1"/>
    <col min="2843" max="2843" width="11.5546875" style="25" customWidth="1"/>
    <col min="2844" max="2844" width="6.44140625" style="25" customWidth="1"/>
    <col min="2845" max="2845" width="13.33203125" style="25" customWidth="1"/>
    <col min="2846" max="2846" width="11.88671875" style="25" bestFit="1" customWidth="1"/>
    <col min="2847" max="2847" width="12.88671875" style="25" customWidth="1"/>
    <col min="2848" max="2849" width="0" style="25" hidden="1" customWidth="1"/>
    <col min="2850" max="2851" width="9.109375" style="25"/>
    <col min="2852" max="2852" width="12.6640625" style="25" bestFit="1" customWidth="1"/>
    <col min="2853" max="3075" width="9.109375" style="25"/>
    <col min="3076" max="3076" width="4.33203125" style="25" customWidth="1"/>
    <col min="3077" max="3077" width="0.109375" style="25" customWidth="1"/>
    <col min="3078" max="3078" width="4.5546875" style="25" customWidth="1"/>
    <col min="3079" max="3079" width="7.44140625" style="25" customWidth="1"/>
    <col min="3080" max="3080" width="5.109375" style="25" customWidth="1"/>
    <col min="3081" max="3081" width="5.44140625" style="25" customWidth="1"/>
    <col min="3082" max="3082" width="5.6640625" style="25" customWidth="1"/>
    <col min="3083" max="3083" width="6" style="25" customWidth="1"/>
    <col min="3084" max="3084" width="5.109375" style="25" bestFit="1" customWidth="1"/>
    <col min="3085" max="3085" width="0" style="25" hidden="1" customWidth="1"/>
    <col min="3086" max="3086" width="12.33203125" style="25" customWidth="1"/>
    <col min="3087" max="3087" width="10.6640625" style="25" customWidth="1"/>
    <col min="3088" max="3088" width="10.109375" style="25" customWidth="1"/>
    <col min="3089" max="3089" width="9.88671875" style="25" customWidth="1"/>
    <col min="3090" max="3090" width="11.33203125" style="25" bestFit="1" customWidth="1"/>
    <col min="3091" max="3091" width="11.5546875" style="25" customWidth="1"/>
    <col min="3092" max="3093" width="11.44140625" style="25" customWidth="1"/>
    <col min="3094" max="3094" width="13.5546875" style="25" customWidth="1"/>
    <col min="3095" max="3095" width="0.33203125" style="25" customWidth="1"/>
    <col min="3096" max="3098" width="0" style="25" hidden="1" customWidth="1"/>
    <col min="3099" max="3099" width="11.5546875" style="25" customWidth="1"/>
    <col min="3100" max="3100" width="6.44140625" style="25" customWidth="1"/>
    <col min="3101" max="3101" width="13.33203125" style="25" customWidth="1"/>
    <col min="3102" max="3102" width="11.88671875" style="25" bestFit="1" customWidth="1"/>
    <col min="3103" max="3103" width="12.88671875" style="25" customWidth="1"/>
    <col min="3104" max="3105" width="0" style="25" hidden="1" customWidth="1"/>
    <col min="3106" max="3107" width="9.109375" style="25"/>
    <col min="3108" max="3108" width="12.6640625" style="25" bestFit="1" customWidth="1"/>
    <col min="3109" max="3331" width="9.109375" style="25"/>
    <col min="3332" max="3332" width="4.33203125" style="25" customWidth="1"/>
    <col min="3333" max="3333" width="0.109375" style="25" customWidth="1"/>
    <col min="3334" max="3334" width="4.5546875" style="25" customWidth="1"/>
    <col min="3335" max="3335" width="7.44140625" style="25" customWidth="1"/>
    <col min="3336" max="3336" width="5.109375" style="25" customWidth="1"/>
    <col min="3337" max="3337" width="5.44140625" style="25" customWidth="1"/>
    <col min="3338" max="3338" width="5.6640625" style="25" customWidth="1"/>
    <col min="3339" max="3339" width="6" style="25" customWidth="1"/>
    <col min="3340" max="3340" width="5.109375" style="25" bestFit="1" customWidth="1"/>
    <col min="3341" max="3341" width="0" style="25" hidden="1" customWidth="1"/>
    <col min="3342" max="3342" width="12.33203125" style="25" customWidth="1"/>
    <col min="3343" max="3343" width="10.6640625" style="25" customWidth="1"/>
    <col min="3344" max="3344" width="10.109375" style="25" customWidth="1"/>
    <col min="3345" max="3345" width="9.88671875" style="25" customWidth="1"/>
    <col min="3346" max="3346" width="11.33203125" style="25" bestFit="1" customWidth="1"/>
    <col min="3347" max="3347" width="11.5546875" style="25" customWidth="1"/>
    <col min="3348" max="3349" width="11.44140625" style="25" customWidth="1"/>
    <col min="3350" max="3350" width="13.5546875" style="25" customWidth="1"/>
    <col min="3351" max="3351" width="0.33203125" style="25" customWidth="1"/>
    <col min="3352" max="3354" width="0" style="25" hidden="1" customWidth="1"/>
    <col min="3355" max="3355" width="11.5546875" style="25" customWidth="1"/>
    <col min="3356" max="3356" width="6.44140625" style="25" customWidth="1"/>
    <col min="3357" max="3357" width="13.33203125" style="25" customWidth="1"/>
    <col min="3358" max="3358" width="11.88671875" style="25" bestFit="1" customWidth="1"/>
    <col min="3359" max="3359" width="12.88671875" style="25" customWidth="1"/>
    <col min="3360" max="3361" width="0" style="25" hidden="1" customWidth="1"/>
    <col min="3362" max="3363" width="9.109375" style="25"/>
    <col min="3364" max="3364" width="12.6640625" style="25" bestFit="1" customWidth="1"/>
    <col min="3365" max="3587" width="9.109375" style="25"/>
    <col min="3588" max="3588" width="4.33203125" style="25" customWidth="1"/>
    <col min="3589" max="3589" width="0.109375" style="25" customWidth="1"/>
    <col min="3590" max="3590" width="4.5546875" style="25" customWidth="1"/>
    <col min="3591" max="3591" width="7.44140625" style="25" customWidth="1"/>
    <col min="3592" max="3592" width="5.109375" style="25" customWidth="1"/>
    <col min="3593" max="3593" width="5.44140625" style="25" customWidth="1"/>
    <col min="3594" max="3594" width="5.6640625" style="25" customWidth="1"/>
    <col min="3595" max="3595" width="6" style="25" customWidth="1"/>
    <col min="3596" max="3596" width="5.109375" style="25" bestFit="1" customWidth="1"/>
    <col min="3597" max="3597" width="0" style="25" hidden="1" customWidth="1"/>
    <col min="3598" max="3598" width="12.33203125" style="25" customWidth="1"/>
    <col min="3599" max="3599" width="10.6640625" style="25" customWidth="1"/>
    <col min="3600" max="3600" width="10.109375" style="25" customWidth="1"/>
    <col min="3601" max="3601" width="9.88671875" style="25" customWidth="1"/>
    <col min="3602" max="3602" width="11.33203125" style="25" bestFit="1" customWidth="1"/>
    <col min="3603" max="3603" width="11.5546875" style="25" customWidth="1"/>
    <col min="3604" max="3605" width="11.44140625" style="25" customWidth="1"/>
    <col min="3606" max="3606" width="13.5546875" style="25" customWidth="1"/>
    <col min="3607" max="3607" width="0.33203125" style="25" customWidth="1"/>
    <col min="3608" max="3610" width="0" style="25" hidden="1" customWidth="1"/>
    <col min="3611" max="3611" width="11.5546875" style="25" customWidth="1"/>
    <col min="3612" max="3612" width="6.44140625" style="25" customWidth="1"/>
    <col min="3613" max="3613" width="13.33203125" style="25" customWidth="1"/>
    <col min="3614" max="3614" width="11.88671875" style="25" bestFit="1" customWidth="1"/>
    <col min="3615" max="3615" width="12.88671875" style="25" customWidth="1"/>
    <col min="3616" max="3617" width="0" style="25" hidden="1" customWidth="1"/>
    <col min="3618" max="3619" width="9.109375" style="25"/>
    <col min="3620" max="3620" width="12.6640625" style="25" bestFit="1" customWidth="1"/>
    <col min="3621" max="3843" width="9.109375" style="25"/>
    <col min="3844" max="3844" width="4.33203125" style="25" customWidth="1"/>
    <col min="3845" max="3845" width="0.109375" style="25" customWidth="1"/>
    <col min="3846" max="3846" width="4.5546875" style="25" customWidth="1"/>
    <col min="3847" max="3847" width="7.44140625" style="25" customWidth="1"/>
    <col min="3848" max="3848" width="5.109375" style="25" customWidth="1"/>
    <col min="3849" max="3849" width="5.44140625" style="25" customWidth="1"/>
    <col min="3850" max="3850" width="5.6640625" style="25" customWidth="1"/>
    <col min="3851" max="3851" width="6" style="25" customWidth="1"/>
    <col min="3852" max="3852" width="5.109375" style="25" bestFit="1" customWidth="1"/>
    <col min="3853" max="3853" width="0" style="25" hidden="1" customWidth="1"/>
    <col min="3854" max="3854" width="12.33203125" style="25" customWidth="1"/>
    <col min="3855" max="3855" width="10.6640625" style="25" customWidth="1"/>
    <col min="3856" max="3856" width="10.109375" style="25" customWidth="1"/>
    <col min="3857" max="3857" width="9.88671875" style="25" customWidth="1"/>
    <col min="3858" max="3858" width="11.33203125" style="25" bestFit="1" customWidth="1"/>
    <col min="3859" max="3859" width="11.5546875" style="25" customWidth="1"/>
    <col min="3860" max="3861" width="11.44140625" style="25" customWidth="1"/>
    <col min="3862" max="3862" width="13.5546875" style="25" customWidth="1"/>
    <col min="3863" max="3863" width="0.33203125" style="25" customWidth="1"/>
    <col min="3864" max="3866" width="0" style="25" hidden="1" customWidth="1"/>
    <col min="3867" max="3867" width="11.5546875" style="25" customWidth="1"/>
    <col min="3868" max="3868" width="6.44140625" style="25" customWidth="1"/>
    <col min="3869" max="3869" width="13.33203125" style="25" customWidth="1"/>
    <col min="3870" max="3870" width="11.88671875" style="25" bestFit="1" customWidth="1"/>
    <col min="3871" max="3871" width="12.88671875" style="25" customWidth="1"/>
    <col min="3872" max="3873" width="0" style="25" hidden="1" customWidth="1"/>
    <col min="3874" max="3875" width="9.109375" style="25"/>
    <col min="3876" max="3876" width="12.6640625" style="25" bestFit="1" customWidth="1"/>
    <col min="3877" max="4099" width="9.109375" style="25"/>
    <col min="4100" max="4100" width="4.33203125" style="25" customWidth="1"/>
    <col min="4101" max="4101" width="0.109375" style="25" customWidth="1"/>
    <col min="4102" max="4102" width="4.5546875" style="25" customWidth="1"/>
    <col min="4103" max="4103" width="7.44140625" style="25" customWidth="1"/>
    <col min="4104" max="4104" width="5.109375" style="25" customWidth="1"/>
    <col min="4105" max="4105" width="5.44140625" style="25" customWidth="1"/>
    <col min="4106" max="4106" width="5.6640625" style="25" customWidth="1"/>
    <col min="4107" max="4107" width="6" style="25" customWidth="1"/>
    <col min="4108" max="4108" width="5.109375" style="25" bestFit="1" customWidth="1"/>
    <col min="4109" max="4109" width="0" style="25" hidden="1" customWidth="1"/>
    <col min="4110" max="4110" width="12.33203125" style="25" customWidth="1"/>
    <col min="4111" max="4111" width="10.6640625" style="25" customWidth="1"/>
    <col min="4112" max="4112" width="10.109375" style="25" customWidth="1"/>
    <col min="4113" max="4113" width="9.88671875" style="25" customWidth="1"/>
    <col min="4114" max="4114" width="11.33203125" style="25" bestFit="1" customWidth="1"/>
    <col min="4115" max="4115" width="11.5546875" style="25" customWidth="1"/>
    <col min="4116" max="4117" width="11.44140625" style="25" customWidth="1"/>
    <col min="4118" max="4118" width="13.5546875" style="25" customWidth="1"/>
    <col min="4119" max="4119" width="0.33203125" style="25" customWidth="1"/>
    <col min="4120" max="4122" width="0" style="25" hidden="1" customWidth="1"/>
    <col min="4123" max="4123" width="11.5546875" style="25" customWidth="1"/>
    <col min="4124" max="4124" width="6.44140625" style="25" customWidth="1"/>
    <col min="4125" max="4125" width="13.33203125" style="25" customWidth="1"/>
    <col min="4126" max="4126" width="11.88671875" style="25" bestFit="1" customWidth="1"/>
    <col min="4127" max="4127" width="12.88671875" style="25" customWidth="1"/>
    <col min="4128" max="4129" width="0" style="25" hidden="1" customWidth="1"/>
    <col min="4130" max="4131" width="9.109375" style="25"/>
    <col min="4132" max="4132" width="12.6640625" style="25" bestFit="1" customWidth="1"/>
    <col min="4133" max="4355" width="9.109375" style="25"/>
    <col min="4356" max="4356" width="4.33203125" style="25" customWidth="1"/>
    <col min="4357" max="4357" width="0.109375" style="25" customWidth="1"/>
    <col min="4358" max="4358" width="4.5546875" style="25" customWidth="1"/>
    <col min="4359" max="4359" width="7.44140625" style="25" customWidth="1"/>
    <col min="4360" max="4360" width="5.109375" style="25" customWidth="1"/>
    <col min="4361" max="4361" width="5.44140625" style="25" customWidth="1"/>
    <col min="4362" max="4362" width="5.6640625" style="25" customWidth="1"/>
    <col min="4363" max="4363" width="6" style="25" customWidth="1"/>
    <col min="4364" max="4364" width="5.109375" style="25" bestFit="1" customWidth="1"/>
    <col min="4365" max="4365" width="0" style="25" hidden="1" customWidth="1"/>
    <col min="4366" max="4366" width="12.33203125" style="25" customWidth="1"/>
    <col min="4367" max="4367" width="10.6640625" style="25" customWidth="1"/>
    <col min="4368" max="4368" width="10.109375" style="25" customWidth="1"/>
    <col min="4369" max="4369" width="9.88671875" style="25" customWidth="1"/>
    <col min="4370" max="4370" width="11.33203125" style="25" bestFit="1" customWidth="1"/>
    <col min="4371" max="4371" width="11.5546875" style="25" customWidth="1"/>
    <col min="4372" max="4373" width="11.44140625" style="25" customWidth="1"/>
    <col min="4374" max="4374" width="13.5546875" style="25" customWidth="1"/>
    <col min="4375" max="4375" width="0.33203125" style="25" customWidth="1"/>
    <col min="4376" max="4378" width="0" style="25" hidden="1" customWidth="1"/>
    <col min="4379" max="4379" width="11.5546875" style="25" customWidth="1"/>
    <col min="4380" max="4380" width="6.44140625" style="25" customWidth="1"/>
    <col min="4381" max="4381" width="13.33203125" style="25" customWidth="1"/>
    <col min="4382" max="4382" width="11.88671875" style="25" bestFit="1" customWidth="1"/>
    <col min="4383" max="4383" width="12.88671875" style="25" customWidth="1"/>
    <col min="4384" max="4385" width="0" style="25" hidden="1" customWidth="1"/>
    <col min="4386" max="4387" width="9.109375" style="25"/>
    <col min="4388" max="4388" width="12.6640625" style="25" bestFit="1" customWidth="1"/>
    <col min="4389" max="4611" width="9.109375" style="25"/>
    <col min="4612" max="4612" width="4.33203125" style="25" customWidth="1"/>
    <col min="4613" max="4613" width="0.109375" style="25" customWidth="1"/>
    <col min="4614" max="4614" width="4.5546875" style="25" customWidth="1"/>
    <col min="4615" max="4615" width="7.44140625" style="25" customWidth="1"/>
    <col min="4616" max="4616" width="5.109375" style="25" customWidth="1"/>
    <col min="4617" max="4617" width="5.44140625" style="25" customWidth="1"/>
    <col min="4618" max="4618" width="5.6640625" style="25" customWidth="1"/>
    <col min="4619" max="4619" width="6" style="25" customWidth="1"/>
    <col min="4620" max="4620" width="5.109375" style="25" bestFit="1" customWidth="1"/>
    <col min="4621" max="4621" width="0" style="25" hidden="1" customWidth="1"/>
    <col min="4622" max="4622" width="12.33203125" style="25" customWidth="1"/>
    <col min="4623" max="4623" width="10.6640625" style="25" customWidth="1"/>
    <col min="4624" max="4624" width="10.109375" style="25" customWidth="1"/>
    <col min="4625" max="4625" width="9.88671875" style="25" customWidth="1"/>
    <col min="4626" max="4626" width="11.33203125" style="25" bestFit="1" customWidth="1"/>
    <col min="4627" max="4627" width="11.5546875" style="25" customWidth="1"/>
    <col min="4628" max="4629" width="11.44140625" style="25" customWidth="1"/>
    <col min="4630" max="4630" width="13.5546875" style="25" customWidth="1"/>
    <col min="4631" max="4631" width="0.33203125" style="25" customWidth="1"/>
    <col min="4632" max="4634" width="0" style="25" hidden="1" customWidth="1"/>
    <col min="4635" max="4635" width="11.5546875" style="25" customWidth="1"/>
    <col min="4636" max="4636" width="6.44140625" style="25" customWidth="1"/>
    <col min="4637" max="4637" width="13.33203125" style="25" customWidth="1"/>
    <col min="4638" max="4638" width="11.88671875" style="25" bestFit="1" customWidth="1"/>
    <col min="4639" max="4639" width="12.88671875" style="25" customWidth="1"/>
    <col min="4640" max="4641" width="0" style="25" hidden="1" customWidth="1"/>
    <col min="4642" max="4643" width="9.109375" style="25"/>
    <col min="4644" max="4644" width="12.6640625" style="25" bestFit="1" customWidth="1"/>
    <col min="4645" max="4867" width="9.109375" style="25"/>
    <col min="4868" max="4868" width="4.33203125" style="25" customWidth="1"/>
    <col min="4869" max="4869" width="0.109375" style="25" customWidth="1"/>
    <col min="4870" max="4870" width="4.5546875" style="25" customWidth="1"/>
    <col min="4871" max="4871" width="7.44140625" style="25" customWidth="1"/>
    <col min="4872" max="4872" width="5.109375" style="25" customWidth="1"/>
    <col min="4873" max="4873" width="5.44140625" style="25" customWidth="1"/>
    <col min="4874" max="4874" width="5.6640625" style="25" customWidth="1"/>
    <col min="4875" max="4875" width="6" style="25" customWidth="1"/>
    <col min="4876" max="4876" width="5.109375" style="25" bestFit="1" customWidth="1"/>
    <col min="4877" max="4877" width="0" style="25" hidden="1" customWidth="1"/>
    <col min="4878" max="4878" width="12.33203125" style="25" customWidth="1"/>
    <col min="4879" max="4879" width="10.6640625" style="25" customWidth="1"/>
    <col min="4880" max="4880" width="10.109375" style="25" customWidth="1"/>
    <col min="4881" max="4881" width="9.88671875" style="25" customWidth="1"/>
    <col min="4882" max="4882" width="11.33203125" style="25" bestFit="1" customWidth="1"/>
    <col min="4883" max="4883" width="11.5546875" style="25" customWidth="1"/>
    <col min="4884" max="4885" width="11.44140625" style="25" customWidth="1"/>
    <col min="4886" max="4886" width="13.5546875" style="25" customWidth="1"/>
    <col min="4887" max="4887" width="0.33203125" style="25" customWidth="1"/>
    <col min="4888" max="4890" width="0" style="25" hidden="1" customWidth="1"/>
    <col min="4891" max="4891" width="11.5546875" style="25" customWidth="1"/>
    <col min="4892" max="4892" width="6.44140625" style="25" customWidth="1"/>
    <col min="4893" max="4893" width="13.33203125" style="25" customWidth="1"/>
    <col min="4894" max="4894" width="11.88671875" style="25" bestFit="1" customWidth="1"/>
    <col min="4895" max="4895" width="12.88671875" style="25" customWidth="1"/>
    <col min="4896" max="4897" width="0" style="25" hidden="1" customWidth="1"/>
    <col min="4898" max="4899" width="9.109375" style="25"/>
    <col min="4900" max="4900" width="12.6640625" style="25" bestFit="1" customWidth="1"/>
    <col min="4901" max="5123" width="9.109375" style="25"/>
    <col min="5124" max="5124" width="4.33203125" style="25" customWidth="1"/>
    <col min="5125" max="5125" width="0.109375" style="25" customWidth="1"/>
    <col min="5126" max="5126" width="4.5546875" style="25" customWidth="1"/>
    <col min="5127" max="5127" width="7.44140625" style="25" customWidth="1"/>
    <col min="5128" max="5128" width="5.109375" style="25" customWidth="1"/>
    <col min="5129" max="5129" width="5.44140625" style="25" customWidth="1"/>
    <col min="5130" max="5130" width="5.6640625" style="25" customWidth="1"/>
    <col min="5131" max="5131" width="6" style="25" customWidth="1"/>
    <col min="5132" max="5132" width="5.109375" style="25" bestFit="1" customWidth="1"/>
    <col min="5133" max="5133" width="0" style="25" hidden="1" customWidth="1"/>
    <col min="5134" max="5134" width="12.33203125" style="25" customWidth="1"/>
    <col min="5135" max="5135" width="10.6640625" style="25" customWidth="1"/>
    <col min="5136" max="5136" width="10.109375" style="25" customWidth="1"/>
    <col min="5137" max="5137" width="9.88671875" style="25" customWidth="1"/>
    <col min="5138" max="5138" width="11.33203125" style="25" bestFit="1" customWidth="1"/>
    <col min="5139" max="5139" width="11.5546875" style="25" customWidth="1"/>
    <col min="5140" max="5141" width="11.44140625" style="25" customWidth="1"/>
    <col min="5142" max="5142" width="13.5546875" style="25" customWidth="1"/>
    <col min="5143" max="5143" width="0.33203125" style="25" customWidth="1"/>
    <col min="5144" max="5146" width="0" style="25" hidden="1" customWidth="1"/>
    <col min="5147" max="5147" width="11.5546875" style="25" customWidth="1"/>
    <col min="5148" max="5148" width="6.44140625" style="25" customWidth="1"/>
    <col min="5149" max="5149" width="13.33203125" style="25" customWidth="1"/>
    <col min="5150" max="5150" width="11.88671875" style="25" bestFit="1" customWidth="1"/>
    <col min="5151" max="5151" width="12.88671875" style="25" customWidth="1"/>
    <col min="5152" max="5153" width="0" style="25" hidden="1" customWidth="1"/>
    <col min="5154" max="5155" width="9.109375" style="25"/>
    <col min="5156" max="5156" width="12.6640625" style="25" bestFit="1" customWidth="1"/>
    <col min="5157" max="5379" width="9.109375" style="25"/>
    <col min="5380" max="5380" width="4.33203125" style="25" customWidth="1"/>
    <col min="5381" max="5381" width="0.109375" style="25" customWidth="1"/>
    <col min="5382" max="5382" width="4.5546875" style="25" customWidth="1"/>
    <col min="5383" max="5383" width="7.44140625" style="25" customWidth="1"/>
    <col min="5384" max="5384" width="5.109375" style="25" customWidth="1"/>
    <col min="5385" max="5385" width="5.44140625" style="25" customWidth="1"/>
    <col min="5386" max="5386" width="5.6640625" style="25" customWidth="1"/>
    <col min="5387" max="5387" width="6" style="25" customWidth="1"/>
    <col min="5388" max="5388" width="5.109375" style="25" bestFit="1" customWidth="1"/>
    <col min="5389" max="5389" width="0" style="25" hidden="1" customWidth="1"/>
    <col min="5390" max="5390" width="12.33203125" style="25" customWidth="1"/>
    <col min="5391" max="5391" width="10.6640625" style="25" customWidth="1"/>
    <col min="5392" max="5392" width="10.109375" style="25" customWidth="1"/>
    <col min="5393" max="5393" width="9.88671875" style="25" customWidth="1"/>
    <col min="5394" max="5394" width="11.33203125" style="25" bestFit="1" customWidth="1"/>
    <col min="5395" max="5395" width="11.5546875" style="25" customWidth="1"/>
    <col min="5396" max="5397" width="11.44140625" style="25" customWidth="1"/>
    <col min="5398" max="5398" width="13.5546875" style="25" customWidth="1"/>
    <col min="5399" max="5399" width="0.33203125" style="25" customWidth="1"/>
    <col min="5400" max="5402" width="0" style="25" hidden="1" customWidth="1"/>
    <col min="5403" max="5403" width="11.5546875" style="25" customWidth="1"/>
    <col min="5404" max="5404" width="6.44140625" style="25" customWidth="1"/>
    <col min="5405" max="5405" width="13.33203125" style="25" customWidth="1"/>
    <col min="5406" max="5406" width="11.88671875" style="25" bestFit="1" customWidth="1"/>
    <col min="5407" max="5407" width="12.88671875" style="25" customWidth="1"/>
    <col min="5408" max="5409" width="0" style="25" hidden="1" customWidth="1"/>
    <col min="5410" max="5411" width="9.109375" style="25"/>
    <col min="5412" max="5412" width="12.6640625" style="25" bestFit="1" customWidth="1"/>
    <col min="5413" max="5635" width="9.109375" style="25"/>
    <col min="5636" max="5636" width="4.33203125" style="25" customWidth="1"/>
    <col min="5637" max="5637" width="0.109375" style="25" customWidth="1"/>
    <col min="5638" max="5638" width="4.5546875" style="25" customWidth="1"/>
    <col min="5639" max="5639" width="7.44140625" style="25" customWidth="1"/>
    <col min="5640" max="5640" width="5.109375" style="25" customWidth="1"/>
    <col min="5641" max="5641" width="5.44140625" style="25" customWidth="1"/>
    <col min="5642" max="5642" width="5.6640625" style="25" customWidth="1"/>
    <col min="5643" max="5643" width="6" style="25" customWidth="1"/>
    <col min="5644" max="5644" width="5.109375" style="25" bestFit="1" customWidth="1"/>
    <col min="5645" max="5645" width="0" style="25" hidden="1" customWidth="1"/>
    <col min="5646" max="5646" width="12.33203125" style="25" customWidth="1"/>
    <col min="5647" max="5647" width="10.6640625" style="25" customWidth="1"/>
    <col min="5648" max="5648" width="10.109375" style="25" customWidth="1"/>
    <col min="5649" max="5649" width="9.88671875" style="25" customWidth="1"/>
    <col min="5650" max="5650" width="11.33203125" style="25" bestFit="1" customWidth="1"/>
    <col min="5651" max="5651" width="11.5546875" style="25" customWidth="1"/>
    <col min="5652" max="5653" width="11.44140625" style="25" customWidth="1"/>
    <col min="5654" max="5654" width="13.5546875" style="25" customWidth="1"/>
    <col min="5655" max="5655" width="0.33203125" style="25" customWidth="1"/>
    <col min="5656" max="5658" width="0" style="25" hidden="1" customWidth="1"/>
    <col min="5659" max="5659" width="11.5546875" style="25" customWidth="1"/>
    <col min="5660" max="5660" width="6.44140625" style="25" customWidth="1"/>
    <col min="5661" max="5661" width="13.33203125" style="25" customWidth="1"/>
    <col min="5662" max="5662" width="11.88671875" style="25" bestFit="1" customWidth="1"/>
    <col min="5663" max="5663" width="12.88671875" style="25" customWidth="1"/>
    <col min="5664" max="5665" width="0" style="25" hidden="1" customWidth="1"/>
    <col min="5666" max="5667" width="9.109375" style="25"/>
    <col min="5668" max="5668" width="12.6640625" style="25" bestFit="1" customWidth="1"/>
    <col min="5669" max="5891" width="9.109375" style="25"/>
    <col min="5892" max="5892" width="4.33203125" style="25" customWidth="1"/>
    <col min="5893" max="5893" width="0.109375" style="25" customWidth="1"/>
    <col min="5894" max="5894" width="4.5546875" style="25" customWidth="1"/>
    <col min="5895" max="5895" width="7.44140625" style="25" customWidth="1"/>
    <col min="5896" max="5896" width="5.109375" style="25" customWidth="1"/>
    <col min="5897" max="5897" width="5.44140625" style="25" customWidth="1"/>
    <col min="5898" max="5898" width="5.6640625" style="25" customWidth="1"/>
    <col min="5899" max="5899" width="6" style="25" customWidth="1"/>
    <col min="5900" max="5900" width="5.109375" style="25" bestFit="1" customWidth="1"/>
    <col min="5901" max="5901" width="0" style="25" hidden="1" customWidth="1"/>
    <col min="5902" max="5902" width="12.33203125" style="25" customWidth="1"/>
    <col min="5903" max="5903" width="10.6640625" style="25" customWidth="1"/>
    <col min="5904" max="5904" width="10.109375" style="25" customWidth="1"/>
    <col min="5905" max="5905" width="9.88671875" style="25" customWidth="1"/>
    <col min="5906" max="5906" width="11.33203125" style="25" bestFit="1" customWidth="1"/>
    <col min="5907" max="5907" width="11.5546875" style="25" customWidth="1"/>
    <col min="5908" max="5909" width="11.44140625" style="25" customWidth="1"/>
    <col min="5910" max="5910" width="13.5546875" style="25" customWidth="1"/>
    <col min="5911" max="5911" width="0.33203125" style="25" customWidth="1"/>
    <col min="5912" max="5914" width="0" style="25" hidden="1" customWidth="1"/>
    <col min="5915" max="5915" width="11.5546875" style="25" customWidth="1"/>
    <col min="5916" max="5916" width="6.44140625" style="25" customWidth="1"/>
    <col min="5917" max="5917" width="13.33203125" style="25" customWidth="1"/>
    <col min="5918" max="5918" width="11.88671875" style="25" bestFit="1" customWidth="1"/>
    <col min="5919" max="5919" width="12.88671875" style="25" customWidth="1"/>
    <col min="5920" max="5921" width="0" style="25" hidden="1" customWidth="1"/>
    <col min="5922" max="5923" width="9.109375" style="25"/>
    <col min="5924" max="5924" width="12.6640625" style="25" bestFit="1" customWidth="1"/>
    <col min="5925" max="6147" width="9.109375" style="25"/>
    <col min="6148" max="6148" width="4.33203125" style="25" customWidth="1"/>
    <col min="6149" max="6149" width="0.109375" style="25" customWidth="1"/>
    <col min="6150" max="6150" width="4.5546875" style="25" customWidth="1"/>
    <col min="6151" max="6151" width="7.44140625" style="25" customWidth="1"/>
    <col min="6152" max="6152" width="5.109375" style="25" customWidth="1"/>
    <col min="6153" max="6153" width="5.44140625" style="25" customWidth="1"/>
    <col min="6154" max="6154" width="5.6640625" style="25" customWidth="1"/>
    <col min="6155" max="6155" width="6" style="25" customWidth="1"/>
    <col min="6156" max="6156" width="5.109375" style="25" bestFit="1" customWidth="1"/>
    <col min="6157" max="6157" width="0" style="25" hidden="1" customWidth="1"/>
    <col min="6158" max="6158" width="12.33203125" style="25" customWidth="1"/>
    <col min="6159" max="6159" width="10.6640625" style="25" customWidth="1"/>
    <col min="6160" max="6160" width="10.109375" style="25" customWidth="1"/>
    <col min="6161" max="6161" width="9.88671875" style="25" customWidth="1"/>
    <col min="6162" max="6162" width="11.33203125" style="25" bestFit="1" customWidth="1"/>
    <col min="6163" max="6163" width="11.5546875" style="25" customWidth="1"/>
    <col min="6164" max="6165" width="11.44140625" style="25" customWidth="1"/>
    <col min="6166" max="6166" width="13.5546875" style="25" customWidth="1"/>
    <col min="6167" max="6167" width="0.33203125" style="25" customWidth="1"/>
    <col min="6168" max="6170" width="0" style="25" hidden="1" customWidth="1"/>
    <col min="6171" max="6171" width="11.5546875" style="25" customWidth="1"/>
    <col min="6172" max="6172" width="6.44140625" style="25" customWidth="1"/>
    <col min="6173" max="6173" width="13.33203125" style="25" customWidth="1"/>
    <col min="6174" max="6174" width="11.88671875" style="25" bestFit="1" customWidth="1"/>
    <col min="6175" max="6175" width="12.88671875" style="25" customWidth="1"/>
    <col min="6176" max="6177" width="0" style="25" hidden="1" customWidth="1"/>
    <col min="6178" max="6179" width="9.109375" style="25"/>
    <col min="6180" max="6180" width="12.6640625" style="25" bestFit="1" customWidth="1"/>
    <col min="6181" max="6403" width="9.109375" style="25"/>
    <col min="6404" max="6404" width="4.33203125" style="25" customWidth="1"/>
    <col min="6405" max="6405" width="0.109375" style="25" customWidth="1"/>
    <col min="6406" max="6406" width="4.5546875" style="25" customWidth="1"/>
    <col min="6407" max="6407" width="7.44140625" style="25" customWidth="1"/>
    <col min="6408" max="6408" width="5.109375" style="25" customWidth="1"/>
    <col min="6409" max="6409" width="5.44140625" style="25" customWidth="1"/>
    <col min="6410" max="6410" width="5.6640625" style="25" customWidth="1"/>
    <col min="6411" max="6411" width="6" style="25" customWidth="1"/>
    <col min="6412" max="6412" width="5.109375" style="25" bestFit="1" customWidth="1"/>
    <col min="6413" max="6413" width="0" style="25" hidden="1" customWidth="1"/>
    <col min="6414" max="6414" width="12.33203125" style="25" customWidth="1"/>
    <col min="6415" max="6415" width="10.6640625" style="25" customWidth="1"/>
    <col min="6416" max="6416" width="10.109375" style="25" customWidth="1"/>
    <col min="6417" max="6417" width="9.88671875" style="25" customWidth="1"/>
    <col min="6418" max="6418" width="11.33203125" style="25" bestFit="1" customWidth="1"/>
    <col min="6419" max="6419" width="11.5546875" style="25" customWidth="1"/>
    <col min="6420" max="6421" width="11.44140625" style="25" customWidth="1"/>
    <col min="6422" max="6422" width="13.5546875" style="25" customWidth="1"/>
    <col min="6423" max="6423" width="0.33203125" style="25" customWidth="1"/>
    <col min="6424" max="6426" width="0" style="25" hidden="1" customWidth="1"/>
    <col min="6427" max="6427" width="11.5546875" style="25" customWidth="1"/>
    <col min="6428" max="6428" width="6.44140625" style="25" customWidth="1"/>
    <col min="6429" max="6429" width="13.33203125" style="25" customWidth="1"/>
    <col min="6430" max="6430" width="11.88671875" style="25" bestFit="1" customWidth="1"/>
    <col min="6431" max="6431" width="12.88671875" style="25" customWidth="1"/>
    <col min="6432" max="6433" width="0" style="25" hidden="1" customWidth="1"/>
    <col min="6434" max="6435" width="9.109375" style="25"/>
    <col min="6436" max="6436" width="12.6640625" style="25" bestFit="1" customWidth="1"/>
    <col min="6437" max="6659" width="9.109375" style="25"/>
    <col min="6660" max="6660" width="4.33203125" style="25" customWidth="1"/>
    <col min="6661" max="6661" width="0.109375" style="25" customWidth="1"/>
    <col min="6662" max="6662" width="4.5546875" style="25" customWidth="1"/>
    <col min="6663" max="6663" width="7.44140625" style="25" customWidth="1"/>
    <col min="6664" max="6664" width="5.109375" style="25" customWidth="1"/>
    <col min="6665" max="6665" width="5.44140625" style="25" customWidth="1"/>
    <col min="6666" max="6666" width="5.6640625" style="25" customWidth="1"/>
    <col min="6667" max="6667" width="6" style="25" customWidth="1"/>
    <col min="6668" max="6668" width="5.109375" style="25" bestFit="1" customWidth="1"/>
    <col min="6669" max="6669" width="0" style="25" hidden="1" customWidth="1"/>
    <col min="6670" max="6670" width="12.33203125" style="25" customWidth="1"/>
    <col min="6671" max="6671" width="10.6640625" style="25" customWidth="1"/>
    <col min="6672" max="6672" width="10.109375" style="25" customWidth="1"/>
    <col min="6673" max="6673" width="9.88671875" style="25" customWidth="1"/>
    <col min="6674" max="6674" width="11.33203125" style="25" bestFit="1" customWidth="1"/>
    <col min="6675" max="6675" width="11.5546875" style="25" customWidth="1"/>
    <col min="6676" max="6677" width="11.44140625" style="25" customWidth="1"/>
    <col min="6678" max="6678" width="13.5546875" style="25" customWidth="1"/>
    <col min="6679" max="6679" width="0.33203125" style="25" customWidth="1"/>
    <col min="6680" max="6682" width="0" style="25" hidden="1" customWidth="1"/>
    <col min="6683" max="6683" width="11.5546875" style="25" customWidth="1"/>
    <col min="6684" max="6684" width="6.44140625" style="25" customWidth="1"/>
    <col min="6685" max="6685" width="13.33203125" style="25" customWidth="1"/>
    <col min="6686" max="6686" width="11.88671875" style="25" bestFit="1" customWidth="1"/>
    <col min="6687" max="6687" width="12.88671875" style="25" customWidth="1"/>
    <col min="6688" max="6689" width="0" style="25" hidden="1" customWidth="1"/>
    <col min="6690" max="6691" width="9.109375" style="25"/>
    <col min="6692" max="6692" width="12.6640625" style="25" bestFit="1" customWidth="1"/>
    <col min="6693" max="6915" width="9.109375" style="25"/>
    <col min="6916" max="6916" width="4.33203125" style="25" customWidth="1"/>
    <col min="6917" max="6917" width="0.109375" style="25" customWidth="1"/>
    <col min="6918" max="6918" width="4.5546875" style="25" customWidth="1"/>
    <col min="6919" max="6919" width="7.44140625" style="25" customWidth="1"/>
    <col min="6920" max="6920" width="5.109375" style="25" customWidth="1"/>
    <col min="6921" max="6921" width="5.44140625" style="25" customWidth="1"/>
    <col min="6922" max="6922" width="5.6640625" style="25" customWidth="1"/>
    <col min="6923" max="6923" width="6" style="25" customWidth="1"/>
    <col min="6924" max="6924" width="5.109375" style="25" bestFit="1" customWidth="1"/>
    <col min="6925" max="6925" width="0" style="25" hidden="1" customWidth="1"/>
    <col min="6926" max="6926" width="12.33203125" style="25" customWidth="1"/>
    <col min="6927" max="6927" width="10.6640625" style="25" customWidth="1"/>
    <col min="6928" max="6928" width="10.109375" style="25" customWidth="1"/>
    <col min="6929" max="6929" width="9.88671875" style="25" customWidth="1"/>
    <col min="6930" max="6930" width="11.33203125" style="25" bestFit="1" customWidth="1"/>
    <col min="6931" max="6931" width="11.5546875" style="25" customWidth="1"/>
    <col min="6932" max="6933" width="11.44140625" style="25" customWidth="1"/>
    <col min="6934" max="6934" width="13.5546875" style="25" customWidth="1"/>
    <col min="6935" max="6935" width="0.33203125" style="25" customWidth="1"/>
    <col min="6936" max="6938" width="0" style="25" hidden="1" customWidth="1"/>
    <col min="6939" max="6939" width="11.5546875" style="25" customWidth="1"/>
    <col min="6940" max="6940" width="6.44140625" style="25" customWidth="1"/>
    <col min="6941" max="6941" width="13.33203125" style="25" customWidth="1"/>
    <col min="6942" max="6942" width="11.88671875" style="25" bestFit="1" customWidth="1"/>
    <col min="6943" max="6943" width="12.88671875" style="25" customWidth="1"/>
    <col min="6944" max="6945" width="0" style="25" hidden="1" customWidth="1"/>
    <col min="6946" max="6947" width="9.109375" style="25"/>
    <col min="6948" max="6948" width="12.6640625" style="25" bestFit="1" customWidth="1"/>
    <col min="6949" max="7171" width="9.109375" style="25"/>
    <col min="7172" max="7172" width="4.33203125" style="25" customWidth="1"/>
    <col min="7173" max="7173" width="0.109375" style="25" customWidth="1"/>
    <col min="7174" max="7174" width="4.5546875" style="25" customWidth="1"/>
    <col min="7175" max="7175" width="7.44140625" style="25" customWidth="1"/>
    <col min="7176" max="7176" width="5.109375" style="25" customWidth="1"/>
    <col min="7177" max="7177" width="5.44140625" style="25" customWidth="1"/>
    <col min="7178" max="7178" width="5.6640625" style="25" customWidth="1"/>
    <col min="7179" max="7179" width="6" style="25" customWidth="1"/>
    <col min="7180" max="7180" width="5.109375" style="25" bestFit="1" customWidth="1"/>
    <col min="7181" max="7181" width="0" style="25" hidden="1" customWidth="1"/>
    <col min="7182" max="7182" width="12.33203125" style="25" customWidth="1"/>
    <col min="7183" max="7183" width="10.6640625" style="25" customWidth="1"/>
    <col min="7184" max="7184" width="10.109375" style="25" customWidth="1"/>
    <col min="7185" max="7185" width="9.88671875" style="25" customWidth="1"/>
    <col min="7186" max="7186" width="11.33203125" style="25" bestFit="1" customWidth="1"/>
    <col min="7187" max="7187" width="11.5546875" style="25" customWidth="1"/>
    <col min="7188" max="7189" width="11.44140625" style="25" customWidth="1"/>
    <col min="7190" max="7190" width="13.5546875" style="25" customWidth="1"/>
    <col min="7191" max="7191" width="0.33203125" style="25" customWidth="1"/>
    <col min="7192" max="7194" width="0" style="25" hidden="1" customWidth="1"/>
    <col min="7195" max="7195" width="11.5546875" style="25" customWidth="1"/>
    <col min="7196" max="7196" width="6.44140625" style="25" customWidth="1"/>
    <col min="7197" max="7197" width="13.33203125" style="25" customWidth="1"/>
    <col min="7198" max="7198" width="11.88671875" style="25" bestFit="1" customWidth="1"/>
    <col min="7199" max="7199" width="12.88671875" style="25" customWidth="1"/>
    <col min="7200" max="7201" width="0" style="25" hidden="1" customWidth="1"/>
    <col min="7202" max="7203" width="9.109375" style="25"/>
    <col min="7204" max="7204" width="12.6640625" style="25" bestFit="1" customWidth="1"/>
    <col min="7205" max="7427" width="9.109375" style="25"/>
    <col min="7428" max="7428" width="4.33203125" style="25" customWidth="1"/>
    <col min="7429" max="7429" width="0.109375" style="25" customWidth="1"/>
    <col min="7430" max="7430" width="4.5546875" style="25" customWidth="1"/>
    <col min="7431" max="7431" width="7.44140625" style="25" customWidth="1"/>
    <col min="7432" max="7432" width="5.109375" style="25" customWidth="1"/>
    <col min="7433" max="7433" width="5.44140625" style="25" customWidth="1"/>
    <col min="7434" max="7434" width="5.6640625" style="25" customWidth="1"/>
    <col min="7435" max="7435" width="6" style="25" customWidth="1"/>
    <col min="7436" max="7436" width="5.109375" style="25" bestFit="1" customWidth="1"/>
    <col min="7437" max="7437" width="0" style="25" hidden="1" customWidth="1"/>
    <col min="7438" max="7438" width="12.33203125" style="25" customWidth="1"/>
    <col min="7439" max="7439" width="10.6640625" style="25" customWidth="1"/>
    <col min="7440" max="7440" width="10.109375" style="25" customWidth="1"/>
    <col min="7441" max="7441" width="9.88671875" style="25" customWidth="1"/>
    <col min="7442" max="7442" width="11.33203125" style="25" bestFit="1" customWidth="1"/>
    <col min="7443" max="7443" width="11.5546875" style="25" customWidth="1"/>
    <col min="7444" max="7445" width="11.44140625" style="25" customWidth="1"/>
    <col min="7446" max="7446" width="13.5546875" style="25" customWidth="1"/>
    <col min="7447" max="7447" width="0.33203125" style="25" customWidth="1"/>
    <col min="7448" max="7450" width="0" style="25" hidden="1" customWidth="1"/>
    <col min="7451" max="7451" width="11.5546875" style="25" customWidth="1"/>
    <col min="7452" max="7452" width="6.44140625" style="25" customWidth="1"/>
    <col min="7453" max="7453" width="13.33203125" style="25" customWidth="1"/>
    <col min="7454" max="7454" width="11.88671875" style="25" bestFit="1" customWidth="1"/>
    <col min="7455" max="7455" width="12.88671875" style="25" customWidth="1"/>
    <col min="7456" max="7457" width="0" style="25" hidden="1" customWidth="1"/>
    <col min="7458" max="7459" width="9.109375" style="25"/>
    <col min="7460" max="7460" width="12.6640625" style="25" bestFit="1" customWidth="1"/>
    <col min="7461" max="7683" width="9.109375" style="25"/>
    <col min="7684" max="7684" width="4.33203125" style="25" customWidth="1"/>
    <col min="7685" max="7685" width="0.109375" style="25" customWidth="1"/>
    <col min="7686" max="7686" width="4.5546875" style="25" customWidth="1"/>
    <col min="7687" max="7687" width="7.44140625" style="25" customWidth="1"/>
    <col min="7688" max="7688" width="5.109375" style="25" customWidth="1"/>
    <col min="7689" max="7689" width="5.44140625" style="25" customWidth="1"/>
    <col min="7690" max="7690" width="5.6640625" style="25" customWidth="1"/>
    <col min="7691" max="7691" width="6" style="25" customWidth="1"/>
    <col min="7692" max="7692" width="5.109375" style="25" bestFit="1" customWidth="1"/>
    <col min="7693" max="7693" width="0" style="25" hidden="1" customWidth="1"/>
    <col min="7694" max="7694" width="12.33203125" style="25" customWidth="1"/>
    <col min="7695" max="7695" width="10.6640625" style="25" customWidth="1"/>
    <col min="7696" max="7696" width="10.109375" style="25" customWidth="1"/>
    <col min="7697" max="7697" width="9.88671875" style="25" customWidth="1"/>
    <col min="7698" max="7698" width="11.33203125" style="25" bestFit="1" customWidth="1"/>
    <col min="7699" max="7699" width="11.5546875" style="25" customWidth="1"/>
    <col min="7700" max="7701" width="11.44140625" style="25" customWidth="1"/>
    <col min="7702" max="7702" width="13.5546875" style="25" customWidth="1"/>
    <col min="7703" max="7703" width="0.33203125" style="25" customWidth="1"/>
    <col min="7704" max="7706" width="0" style="25" hidden="1" customWidth="1"/>
    <col min="7707" max="7707" width="11.5546875" style="25" customWidth="1"/>
    <col min="7708" max="7708" width="6.44140625" style="25" customWidth="1"/>
    <col min="7709" max="7709" width="13.33203125" style="25" customWidth="1"/>
    <col min="7710" max="7710" width="11.88671875" style="25" bestFit="1" customWidth="1"/>
    <col min="7711" max="7711" width="12.88671875" style="25" customWidth="1"/>
    <col min="7712" max="7713" width="0" style="25" hidden="1" customWidth="1"/>
    <col min="7714" max="7715" width="9.109375" style="25"/>
    <col min="7716" max="7716" width="12.6640625" style="25" bestFit="1" customWidth="1"/>
    <col min="7717" max="7939" width="9.109375" style="25"/>
    <col min="7940" max="7940" width="4.33203125" style="25" customWidth="1"/>
    <col min="7941" max="7941" width="0.109375" style="25" customWidth="1"/>
    <col min="7942" max="7942" width="4.5546875" style="25" customWidth="1"/>
    <col min="7943" max="7943" width="7.44140625" style="25" customWidth="1"/>
    <col min="7944" max="7944" width="5.109375" style="25" customWidth="1"/>
    <col min="7945" max="7945" width="5.44140625" style="25" customWidth="1"/>
    <col min="7946" max="7946" width="5.6640625" style="25" customWidth="1"/>
    <col min="7947" max="7947" width="6" style="25" customWidth="1"/>
    <col min="7948" max="7948" width="5.109375" style="25" bestFit="1" customWidth="1"/>
    <col min="7949" max="7949" width="0" style="25" hidden="1" customWidth="1"/>
    <col min="7950" max="7950" width="12.33203125" style="25" customWidth="1"/>
    <col min="7951" max="7951" width="10.6640625" style="25" customWidth="1"/>
    <col min="7952" max="7952" width="10.109375" style="25" customWidth="1"/>
    <col min="7953" max="7953" width="9.88671875" style="25" customWidth="1"/>
    <col min="7954" max="7954" width="11.33203125" style="25" bestFit="1" customWidth="1"/>
    <col min="7955" max="7955" width="11.5546875" style="25" customWidth="1"/>
    <col min="7956" max="7957" width="11.44140625" style="25" customWidth="1"/>
    <col min="7958" max="7958" width="13.5546875" style="25" customWidth="1"/>
    <col min="7959" max="7959" width="0.33203125" style="25" customWidth="1"/>
    <col min="7960" max="7962" width="0" style="25" hidden="1" customWidth="1"/>
    <col min="7963" max="7963" width="11.5546875" style="25" customWidth="1"/>
    <col min="7964" max="7964" width="6.44140625" style="25" customWidth="1"/>
    <col min="7965" max="7965" width="13.33203125" style="25" customWidth="1"/>
    <col min="7966" max="7966" width="11.88671875" style="25" bestFit="1" customWidth="1"/>
    <col min="7967" max="7967" width="12.88671875" style="25" customWidth="1"/>
    <col min="7968" max="7969" width="0" style="25" hidden="1" customWidth="1"/>
    <col min="7970" max="7971" width="9.109375" style="25"/>
    <col min="7972" max="7972" width="12.6640625" style="25" bestFit="1" customWidth="1"/>
    <col min="7973" max="8195" width="9.109375" style="25"/>
    <col min="8196" max="8196" width="4.33203125" style="25" customWidth="1"/>
    <col min="8197" max="8197" width="0.109375" style="25" customWidth="1"/>
    <col min="8198" max="8198" width="4.5546875" style="25" customWidth="1"/>
    <col min="8199" max="8199" width="7.44140625" style="25" customWidth="1"/>
    <col min="8200" max="8200" width="5.109375" style="25" customWidth="1"/>
    <col min="8201" max="8201" width="5.44140625" style="25" customWidth="1"/>
    <col min="8202" max="8202" width="5.6640625" style="25" customWidth="1"/>
    <col min="8203" max="8203" width="6" style="25" customWidth="1"/>
    <col min="8204" max="8204" width="5.109375" style="25" bestFit="1" customWidth="1"/>
    <col min="8205" max="8205" width="0" style="25" hidden="1" customWidth="1"/>
    <col min="8206" max="8206" width="12.33203125" style="25" customWidth="1"/>
    <col min="8207" max="8207" width="10.6640625" style="25" customWidth="1"/>
    <col min="8208" max="8208" width="10.109375" style="25" customWidth="1"/>
    <col min="8209" max="8209" width="9.88671875" style="25" customWidth="1"/>
    <col min="8210" max="8210" width="11.33203125" style="25" bestFit="1" customWidth="1"/>
    <col min="8211" max="8211" width="11.5546875" style="25" customWidth="1"/>
    <col min="8212" max="8213" width="11.44140625" style="25" customWidth="1"/>
    <col min="8214" max="8214" width="13.5546875" style="25" customWidth="1"/>
    <col min="8215" max="8215" width="0.33203125" style="25" customWidth="1"/>
    <col min="8216" max="8218" width="0" style="25" hidden="1" customWidth="1"/>
    <col min="8219" max="8219" width="11.5546875" style="25" customWidth="1"/>
    <col min="8220" max="8220" width="6.44140625" style="25" customWidth="1"/>
    <col min="8221" max="8221" width="13.33203125" style="25" customWidth="1"/>
    <col min="8222" max="8222" width="11.88671875" style="25" bestFit="1" customWidth="1"/>
    <col min="8223" max="8223" width="12.88671875" style="25" customWidth="1"/>
    <col min="8224" max="8225" width="0" style="25" hidden="1" customWidth="1"/>
    <col min="8226" max="8227" width="9.109375" style="25"/>
    <col min="8228" max="8228" width="12.6640625" style="25" bestFit="1" customWidth="1"/>
    <col min="8229" max="8451" width="9.109375" style="25"/>
    <col min="8452" max="8452" width="4.33203125" style="25" customWidth="1"/>
    <col min="8453" max="8453" width="0.109375" style="25" customWidth="1"/>
    <col min="8454" max="8454" width="4.5546875" style="25" customWidth="1"/>
    <col min="8455" max="8455" width="7.44140625" style="25" customWidth="1"/>
    <col min="8456" max="8456" width="5.109375" style="25" customWidth="1"/>
    <col min="8457" max="8457" width="5.44140625" style="25" customWidth="1"/>
    <col min="8458" max="8458" width="5.6640625" style="25" customWidth="1"/>
    <col min="8459" max="8459" width="6" style="25" customWidth="1"/>
    <col min="8460" max="8460" width="5.109375" style="25" bestFit="1" customWidth="1"/>
    <col min="8461" max="8461" width="0" style="25" hidden="1" customWidth="1"/>
    <col min="8462" max="8462" width="12.33203125" style="25" customWidth="1"/>
    <col min="8463" max="8463" width="10.6640625" style="25" customWidth="1"/>
    <col min="8464" max="8464" width="10.109375" style="25" customWidth="1"/>
    <col min="8465" max="8465" width="9.88671875" style="25" customWidth="1"/>
    <col min="8466" max="8466" width="11.33203125" style="25" bestFit="1" customWidth="1"/>
    <col min="8467" max="8467" width="11.5546875" style="25" customWidth="1"/>
    <col min="8468" max="8469" width="11.44140625" style="25" customWidth="1"/>
    <col min="8470" max="8470" width="13.5546875" style="25" customWidth="1"/>
    <col min="8471" max="8471" width="0.33203125" style="25" customWidth="1"/>
    <col min="8472" max="8474" width="0" style="25" hidden="1" customWidth="1"/>
    <col min="8475" max="8475" width="11.5546875" style="25" customWidth="1"/>
    <col min="8476" max="8476" width="6.44140625" style="25" customWidth="1"/>
    <col min="8477" max="8477" width="13.33203125" style="25" customWidth="1"/>
    <col min="8478" max="8478" width="11.88671875" style="25" bestFit="1" customWidth="1"/>
    <col min="8479" max="8479" width="12.88671875" style="25" customWidth="1"/>
    <col min="8480" max="8481" width="0" style="25" hidden="1" customWidth="1"/>
    <col min="8482" max="8483" width="9.109375" style="25"/>
    <col min="8484" max="8484" width="12.6640625" style="25" bestFit="1" customWidth="1"/>
    <col min="8485" max="8707" width="9.109375" style="25"/>
    <col min="8708" max="8708" width="4.33203125" style="25" customWidth="1"/>
    <col min="8709" max="8709" width="0.109375" style="25" customWidth="1"/>
    <col min="8710" max="8710" width="4.5546875" style="25" customWidth="1"/>
    <col min="8711" max="8711" width="7.44140625" style="25" customWidth="1"/>
    <col min="8712" max="8712" width="5.109375" style="25" customWidth="1"/>
    <col min="8713" max="8713" width="5.44140625" style="25" customWidth="1"/>
    <col min="8714" max="8714" width="5.6640625" style="25" customWidth="1"/>
    <col min="8715" max="8715" width="6" style="25" customWidth="1"/>
    <col min="8716" max="8716" width="5.109375" style="25" bestFit="1" customWidth="1"/>
    <col min="8717" max="8717" width="0" style="25" hidden="1" customWidth="1"/>
    <col min="8718" max="8718" width="12.33203125" style="25" customWidth="1"/>
    <col min="8719" max="8719" width="10.6640625" style="25" customWidth="1"/>
    <col min="8720" max="8720" width="10.109375" style="25" customWidth="1"/>
    <col min="8721" max="8721" width="9.88671875" style="25" customWidth="1"/>
    <col min="8722" max="8722" width="11.33203125" style="25" bestFit="1" customWidth="1"/>
    <col min="8723" max="8723" width="11.5546875" style="25" customWidth="1"/>
    <col min="8724" max="8725" width="11.44140625" style="25" customWidth="1"/>
    <col min="8726" max="8726" width="13.5546875" style="25" customWidth="1"/>
    <col min="8727" max="8727" width="0.33203125" style="25" customWidth="1"/>
    <col min="8728" max="8730" width="0" style="25" hidden="1" customWidth="1"/>
    <col min="8731" max="8731" width="11.5546875" style="25" customWidth="1"/>
    <col min="8732" max="8732" width="6.44140625" style="25" customWidth="1"/>
    <col min="8733" max="8733" width="13.33203125" style="25" customWidth="1"/>
    <col min="8734" max="8734" width="11.88671875" style="25" bestFit="1" customWidth="1"/>
    <col min="8735" max="8735" width="12.88671875" style="25" customWidth="1"/>
    <col min="8736" max="8737" width="0" style="25" hidden="1" customWidth="1"/>
    <col min="8738" max="8739" width="9.109375" style="25"/>
    <col min="8740" max="8740" width="12.6640625" style="25" bestFit="1" customWidth="1"/>
    <col min="8741" max="8963" width="9.109375" style="25"/>
    <col min="8964" max="8964" width="4.33203125" style="25" customWidth="1"/>
    <col min="8965" max="8965" width="0.109375" style="25" customWidth="1"/>
    <col min="8966" max="8966" width="4.5546875" style="25" customWidth="1"/>
    <col min="8967" max="8967" width="7.44140625" style="25" customWidth="1"/>
    <col min="8968" max="8968" width="5.109375" style="25" customWidth="1"/>
    <col min="8969" max="8969" width="5.44140625" style="25" customWidth="1"/>
    <col min="8970" max="8970" width="5.6640625" style="25" customWidth="1"/>
    <col min="8971" max="8971" width="6" style="25" customWidth="1"/>
    <col min="8972" max="8972" width="5.109375" style="25" bestFit="1" customWidth="1"/>
    <col min="8973" max="8973" width="0" style="25" hidden="1" customWidth="1"/>
    <col min="8974" max="8974" width="12.33203125" style="25" customWidth="1"/>
    <col min="8975" max="8975" width="10.6640625" style="25" customWidth="1"/>
    <col min="8976" max="8976" width="10.109375" style="25" customWidth="1"/>
    <col min="8977" max="8977" width="9.88671875" style="25" customWidth="1"/>
    <col min="8978" max="8978" width="11.33203125" style="25" bestFit="1" customWidth="1"/>
    <col min="8979" max="8979" width="11.5546875" style="25" customWidth="1"/>
    <col min="8980" max="8981" width="11.44140625" style="25" customWidth="1"/>
    <col min="8982" max="8982" width="13.5546875" style="25" customWidth="1"/>
    <col min="8983" max="8983" width="0.33203125" style="25" customWidth="1"/>
    <col min="8984" max="8986" width="0" style="25" hidden="1" customWidth="1"/>
    <col min="8987" max="8987" width="11.5546875" style="25" customWidth="1"/>
    <col min="8988" max="8988" width="6.44140625" style="25" customWidth="1"/>
    <col min="8989" max="8989" width="13.33203125" style="25" customWidth="1"/>
    <col min="8990" max="8990" width="11.88671875" style="25" bestFit="1" customWidth="1"/>
    <col min="8991" max="8991" width="12.88671875" style="25" customWidth="1"/>
    <col min="8992" max="8993" width="0" style="25" hidden="1" customWidth="1"/>
    <col min="8994" max="8995" width="9.109375" style="25"/>
    <col min="8996" max="8996" width="12.6640625" style="25" bestFit="1" customWidth="1"/>
    <col min="8997" max="9219" width="9.109375" style="25"/>
    <col min="9220" max="9220" width="4.33203125" style="25" customWidth="1"/>
    <col min="9221" max="9221" width="0.109375" style="25" customWidth="1"/>
    <col min="9222" max="9222" width="4.5546875" style="25" customWidth="1"/>
    <col min="9223" max="9223" width="7.44140625" style="25" customWidth="1"/>
    <col min="9224" max="9224" width="5.109375" style="25" customWidth="1"/>
    <col min="9225" max="9225" width="5.44140625" style="25" customWidth="1"/>
    <col min="9226" max="9226" width="5.6640625" style="25" customWidth="1"/>
    <col min="9227" max="9227" width="6" style="25" customWidth="1"/>
    <col min="9228" max="9228" width="5.109375" style="25" bestFit="1" customWidth="1"/>
    <col min="9229" max="9229" width="0" style="25" hidden="1" customWidth="1"/>
    <col min="9230" max="9230" width="12.33203125" style="25" customWidth="1"/>
    <col min="9231" max="9231" width="10.6640625" style="25" customWidth="1"/>
    <col min="9232" max="9232" width="10.109375" style="25" customWidth="1"/>
    <col min="9233" max="9233" width="9.88671875" style="25" customWidth="1"/>
    <col min="9234" max="9234" width="11.33203125" style="25" bestFit="1" customWidth="1"/>
    <col min="9235" max="9235" width="11.5546875" style="25" customWidth="1"/>
    <col min="9236" max="9237" width="11.44140625" style="25" customWidth="1"/>
    <col min="9238" max="9238" width="13.5546875" style="25" customWidth="1"/>
    <col min="9239" max="9239" width="0.33203125" style="25" customWidth="1"/>
    <col min="9240" max="9242" width="0" style="25" hidden="1" customWidth="1"/>
    <col min="9243" max="9243" width="11.5546875" style="25" customWidth="1"/>
    <col min="9244" max="9244" width="6.44140625" style="25" customWidth="1"/>
    <col min="9245" max="9245" width="13.33203125" style="25" customWidth="1"/>
    <col min="9246" max="9246" width="11.88671875" style="25" bestFit="1" customWidth="1"/>
    <col min="9247" max="9247" width="12.88671875" style="25" customWidth="1"/>
    <col min="9248" max="9249" width="0" style="25" hidden="1" customWidth="1"/>
    <col min="9250" max="9251" width="9.109375" style="25"/>
    <col min="9252" max="9252" width="12.6640625" style="25" bestFit="1" customWidth="1"/>
    <col min="9253" max="9475" width="9.109375" style="25"/>
    <col min="9476" max="9476" width="4.33203125" style="25" customWidth="1"/>
    <col min="9477" max="9477" width="0.109375" style="25" customWidth="1"/>
    <col min="9478" max="9478" width="4.5546875" style="25" customWidth="1"/>
    <col min="9479" max="9479" width="7.44140625" style="25" customWidth="1"/>
    <col min="9480" max="9480" width="5.109375" style="25" customWidth="1"/>
    <col min="9481" max="9481" width="5.44140625" style="25" customWidth="1"/>
    <col min="9482" max="9482" width="5.6640625" style="25" customWidth="1"/>
    <col min="9483" max="9483" width="6" style="25" customWidth="1"/>
    <col min="9484" max="9484" width="5.109375" style="25" bestFit="1" customWidth="1"/>
    <col min="9485" max="9485" width="0" style="25" hidden="1" customWidth="1"/>
    <col min="9486" max="9486" width="12.33203125" style="25" customWidth="1"/>
    <col min="9487" max="9487" width="10.6640625" style="25" customWidth="1"/>
    <col min="9488" max="9488" width="10.109375" style="25" customWidth="1"/>
    <col min="9489" max="9489" width="9.88671875" style="25" customWidth="1"/>
    <col min="9490" max="9490" width="11.33203125" style="25" bestFit="1" customWidth="1"/>
    <col min="9491" max="9491" width="11.5546875" style="25" customWidth="1"/>
    <col min="9492" max="9493" width="11.44140625" style="25" customWidth="1"/>
    <col min="9494" max="9494" width="13.5546875" style="25" customWidth="1"/>
    <col min="9495" max="9495" width="0.33203125" style="25" customWidth="1"/>
    <col min="9496" max="9498" width="0" style="25" hidden="1" customWidth="1"/>
    <col min="9499" max="9499" width="11.5546875" style="25" customWidth="1"/>
    <col min="9500" max="9500" width="6.44140625" style="25" customWidth="1"/>
    <col min="9501" max="9501" width="13.33203125" style="25" customWidth="1"/>
    <col min="9502" max="9502" width="11.88671875" style="25" bestFit="1" customWidth="1"/>
    <col min="9503" max="9503" width="12.88671875" style="25" customWidth="1"/>
    <col min="9504" max="9505" width="0" style="25" hidden="1" customWidth="1"/>
    <col min="9506" max="9507" width="9.109375" style="25"/>
    <col min="9508" max="9508" width="12.6640625" style="25" bestFit="1" customWidth="1"/>
    <col min="9509" max="9731" width="9.109375" style="25"/>
    <col min="9732" max="9732" width="4.33203125" style="25" customWidth="1"/>
    <col min="9733" max="9733" width="0.109375" style="25" customWidth="1"/>
    <col min="9734" max="9734" width="4.5546875" style="25" customWidth="1"/>
    <col min="9735" max="9735" width="7.44140625" style="25" customWidth="1"/>
    <col min="9736" max="9736" width="5.109375" style="25" customWidth="1"/>
    <col min="9737" max="9737" width="5.44140625" style="25" customWidth="1"/>
    <col min="9738" max="9738" width="5.6640625" style="25" customWidth="1"/>
    <col min="9739" max="9739" width="6" style="25" customWidth="1"/>
    <col min="9740" max="9740" width="5.109375" style="25" bestFit="1" customWidth="1"/>
    <col min="9741" max="9741" width="0" style="25" hidden="1" customWidth="1"/>
    <col min="9742" max="9742" width="12.33203125" style="25" customWidth="1"/>
    <col min="9743" max="9743" width="10.6640625" style="25" customWidth="1"/>
    <col min="9744" max="9744" width="10.109375" style="25" customWidth="1"/>
    <col min="9745" max="9745" width="9.88671875" style="25" customWidth="1"/>
    <col min="9746" max="9746" width="11.33203125" style="25" bestFit="1" customWidth="1"/>
    <col min="9747" max="9747" width="11.5546875" style="25" customWidth="1"/>
    <col min="9748" max="9749" width="11.44140625" style="25" customWidth="1"/>
    <col min="9750" max="9750" width="13.5546875" style="25" customWidth="1"/>
    <col min="9751" max="9751" width="0.33203125" style="25" customWidth="1"/>
    <col min="9752" max="9754" width="0" style="25" hidden="1" customWidth="1"/>
    <col min="9755" max="9755" width="11.5546875" style="25" customWidth="1"/>
    <col min="9756" max="9756" width="6.44140625" style="25" customWidth="1"/>
    <col min="9757" max="9757" width="13.33203125" style="25" customWidth="1"/>
    <col min="9758" max="9758" width="11.88671875" style="25" bestFit="1" customWidth="1"/>
    <col min="9759" max="9759" width="12.88671875" style="25" customWidth="1"/>
    <col min="9760" max="9761" width="0" style="25" hidden="1" customWidth="1"/>
    <col min="9762" max="9763" width="9.109375" style="25"/>
    <col min="9764" max="9764" width="12.6640625" style="25" bestFit="1" customWidth="1"/>
    <col min="9765" max="9987" width="9.109375" style="25"/>
    <col min="9988" max="9988" width="4.33203125" style="25" customWidth="1"/>
    <col min="9989" max="9989" width="0.109375" style="25" customWidth="1"/>
    <col min="9990" max="9990" width="4.5546875" style="25" customWidth="1"/>
    <col min="9991" max="9991" width="7.44140625" style="25" customWidth="1"/>
    <col min="9992" max="9992" width="5.109375" style="25" customWidth="1"/>
    <col min="9993" max="9993" width="5.44140625" style="25" customWidth="1"/>
    <col min="9994" max="9994" width="5.6640625" style="25" customWidth="1"/>
    <col min="9995" max="9995" width="6" style="25" customWidth="1"/>
    <col min="9996" max="9996" width="5.109375" style="25" bestFit="1" customWidth="1"/>
    <col min="9997" max="9997" width="0" style="25" hidden="1" customWidth="1"/>
    <col min="9998" max="9998" width="12.33203125" style="25" customWidth="1"/>
    <col min="9999" max="9999" width="10.6640625" style="25" customWidth="1"/>
    <col min="10000" max="10000" width="10.109375" style="25" customWidth="1"/>
    <col min="10001" max="10001" width="9.88671875" style="25" customWidth="1"/>
    <col min="10002" max="10002" width="11.33203125" style="25" bestFit="1" customWidth="1"/>
    <col min="10003" max="10003" width="11.5546875" style="25" customWidth="1"/>
    <col min="10004" max="10005" width="11.44140625" style="25" customWidth="1"/>
    <col min="10006" max="10006" width="13.5546875" style="25" customWidth="1"/>
    <col min="10007" max="10007" width="0.33203125" style="25" customWidth="1"/>
    <col min="10008" max="10010" width="0" style="25" hidden="1" customWidth="1"/>
    <col min="10011" max="10011" width="11.5546875" style="25" customWidth="1"/>
    <col min="10012" max="10012" width="6.44140625" style="25" customWidth="1"/>
    <col min="10013" max="10013" width="13.33203125" style="25" customWidth="1"/>
    <col min="10014" max="10014" width="11.88671875" style="25" bestFit="1" customWidth="1"/>
    <col min="10015" max="10015" width="12.88671875" style="25" customWidth="1"/>
    <col min="10016" max="10017" width="0" style="25" hidden="1" customWidth="1"/>
    <col min="10018" max="10019" width="9.109375" style="25"/>
    <col min="10020" max="10020" width="12.6640625" style="25" bestFit="1" customWidth="1"/>
    <col min="10021" max="10243" width="9.109375" style="25"/>
    <col min="10244" max="10244" width="4.33203125" style="25" customWidth="1"/>
    <col min="10245" max="10245" width="0.109375" style="25" customWidth="1"/>
    <col min="10246" max="10246" width="4.5546875" style="25" customWidth="1"/>
    <col min="10247" max="10247" width="7.44140625" style="25" customWidth="1"/>
    <col min="10248" max="10248" width="5.109375" style="25" customWidth="1"/>
    <col min="10249" max="10249" width="5.44140625" style="25" customWidth="1"/>
    <col min="10250" max="10250" width="5.6640625" style="25" customWidth="1"/>
    <col min="10251" max="10251" width="6" style="25" customWidth="1"/>
    <col min="10252" max="10252" width="5.109375" style="25" bestFit="1" customWidth="1"/>
    <col min="10253" max="10253" width="0" style="25" hidden="1" customWidth="1"/>
    <col min="10254" max="10254" width="12.33203125" style="25" customWidth="1"/>
    <col min="10255" max="10255" width="10.6640625" style="25" customWidth="1"/>
    <col min="10256" max="10256" width="10.109375" style="25" customWidth="1"/>
    <col min="10257" max="10257" width="9.88671875" style="25" customWidth="1"/>
    <col min="10258" max="10258" width="11.33203125" style="25" bestFit="1" customWidth="1"/>
    <col min="10259" max="10259" width="11.5546875" style="25" customWidth="1"/>
    <col min="10260" max="10261" width="11.44140625" style="25" customWidth="1"/>
    <col min="10262" max="10262" width="13.5546875" style="25" customWidth="1"/>
    <col min="10263" max="10263" width="0.33203125" style="25" customWidth="1"/>
    <col min="10264" max="10266" width="0" style="25" hidden="1" customWidth="1"/>
    <col min="10267" max="10267" width="11.5546875" style="25" customWidth="1"/>
    <col min="10268" max="10268" width="6.44140625" style="25" customWidth="1"/>
    <col min="10269" max="10269" width="13.33203125" style="25" customWidth="1"/>
    <col min="10270" max="10270" width="11.88671875" style="25" bestFit="1" customWidth="1"/>
    <col min="10271" max="10271" width="12.88671875" style="25" customWidth="1"/>
    <col min="10272" max="10273" width="0" style="25" hidden="1" customWidth="1"/>
    <col min="10274" max="10275" width="9.109375" style="25"/>
    <col min="10276" max="10276" width="12.6640625" style="25" bestFit="1" customWidth="1"/>
    <col min="10277" max="10499" width="9.109375" style="25"/>
    <col min="10500" max="10500" width="4.33203125" style="25" customWidth="1"/>
    <col min="10501" max="10501" width="0.109375" style="25" customWidth="1"/>
    <col min="10502" max="10502" width="4.5546875" style="25" customWidth="1"/>
    <col min="10503" max="10503" width="7.44140625" style="25" customWidth="1"/>
    <col min="10504" max="10504" width="5.109375" style="25" customWidth="1"/>
    <col min="10505" max="10505" width="5.44140625" style="25" customWidth="1"/>
    <col min="10506" max="10506" width="5.6640625" style="25" customWidth="1"/>
    <col min="10507" max="10507" width="6" style="25" customWidth="1"/>
    <col min="10508" max="10508" width="5.109375" style="25" bestFit="1" customWidth="1"/>
    <col min="10509" max="10509" width="0" style="25" hidden="1" customWidth="1"/>
    <col min="10510" max="10510" width="12.33203125" style="25" customWidth="1"/>
    <col min="10511" max="10511" width="10.6640625" style="25" customWidth="1"/>
    <col min="10512" max="10512" width="10.109375" style="25" customWidth="1"/>
    <col min="10513" max="10513" width="9.88671875" style="25" customWidth="1"/>
    <col min="10514" max="10514" width="11.33203125" style="25" bestFit="1" customWidth="1"/>
    <col min="10515" max="10515" width="11.5546875" style="25" customWidth="1"/>
    <col min="10516" max="10517" width="11.44140625" style="25" customWidth="1"/>
    <col min="10518" max="10518" width="13.5546875" style="25" customWidth="1"/>
    <col min="10519" max="10519" width="0.33203125" style="25" customWidth="1"/>
    <col min="10520" max="10522" width="0" style="25" hidden="1" customWidth="1"/>
    <col min="10523" max="10523" width="11.5546875" style="25" customWidth="1"/>
    <col min="10524" max="10524" width="6.44140625" style="25" customWidth="1"/>
    <col min="10525" max="10525" width="13.33203125" style="25" customWidth="1"/>
    <col min="10526" max="10526" width="11.88671875" style="25" bestFit="1" customWidth="1"/>
    <col min="10527" max="10527" width="12.88671875" style="25" customWidth="1"/>
    <col min="10528" max="10529" width="0" style="25" hidden="1" customWidth="1"/>
    <col min="10530" max="10531" width="9.109375" style="25"/>
    <col min="10532" max="10532" width="12.6640625" style="25" bestFit="1" customWidth="1"/>
    <col min="10533" max="10755" width="9.109375" style="25"/>
    <col min="10756" max="10756" width="4.33203125" style="25" customWidth="1"/>
    <col min="10757" max="10757" width="0.109375" style="25" customWidth="1"/>
    <col min="10758" max="10758" width="4.5546875" style="25" customWidth="1"/>
    <col min="10759" max="10759" width="7.44140625" style="25" customWidth="1"/>
    <col min="10760" max="10760" width="5.109375" style="25" customWidth="1"/>
    <col min="10761" max="10761" width="5.44140625" style="25" customWidth="1"/>
    <col min="10762" max="10762" width="5.6640625" style="25" customWidth="1"/>
    <col min="10763" max="10763" width="6" style="25" customWidth="1"/>
    <col min="10764" max="10764" width="5.109375" style="25" bestFit="1" customWidth="1"/>
    <col min="10765" max="10765" width="0" style="25" hidden="1" customWidth="1"/>
    <col min="10766" max="10766" width="12.33203125" style="25" customWidth="1"/>
    <col min="10767" max="10767" width="10.6640625" style="25" customWidth="1"/>
    <col min="10768" max="10768" width="10.109375" style="25" customWidth="1"/>
    <col min="10769" max="10769" width="9.88671875" style="25" customWidth="1"/>
    <col min="10770" max="10770" width="11.33203125" style="25" bestFit="1" customWidth="1"/>
    <col min="10771" max="10771" width="11.5546875" style="25" customWidth="1"/>
    <col min="10772" max="10773" width="11.44140625" style="25" customWidth="1"/>
    <col min="10774" max="10774" width="13.5546875" style="25" customWidth="1"/>
    <col min="10775" max="10775" width="0.33203125" style="25" customWidth="1"/>
    <col min="10776" max="10778" width="0" style="25" hidden="1" customWidth="1"/>
    <col min="10779" max="10779" width="11.5546875" style="25" customWidth="1"/>
    <col min="10780" max="10780" width="6.44140625" style="25" customWidth="1"/>
    <col min="10781" max="10781" width="13.33203125" style="25" customWidth="1"/>
    <col min="10782" max="10782" width="11.88671875" style="25" bestFit="1" customWidth="1"/>
    <col min="10783" max="10783" width="12.88671875" style="25" customWidth="1"/>
    <col min="10784" max="10785" width="0" style="25" hidden="1" customWidth="1"/>
    <col min="10786" max="10787" width="9.109375" style="25"/>
    <col min="10788" max="10788" width="12.6640625" style="25" bestFit="1" customWidth="1"/>
    <col min="10789" max="11011" width="9.109375" style="25"/>
    <col min="11012" max="11012" width="4.33203125" style="25" customWidth="1"/>
    <col min="11013" max="11013" width="0.109375" style="25" customWidth="1"/>
    <col min="11014" max="11014" width="4.5546875" style="25" customWidth="1"/>
    <col min="11015" max="11015" width="7.44140625" style="25" customWidth="1"/>
    <col min="11016" max="11016" width="5.109375" style="25" customWidth="1"/>
    <col min="11017" max="11017" width="5.44140625" style="25" customWidth="1"/>
    <col min="11018" max="11018" width="5.6640625" style="25" customWidth="1"/>
    <col min="11019" max="11019" width="6" style="25" customWidth="1"/>
    <col min="11020" max="11020" width="5.109375" style="25" bestFit="1" customWidth="1"/>
    <col min="11021" max="11021" width="0" style="25" hidden="1" customWidth="1"/>
    <col min="11022" max="11022" width="12.33203125" style="25" customWidth="1"/>
    <col min="11023" max="11023" width="10.6640625" style="25" customWidth="1"/>
    <col min="11024" max="11024" width="10.109375" style="25" customWidth="1"/>
    <col min="11025" max="11025" width="9.88671875" style="25" customWidth="1"/>
    <col min="11026" max="11026" width="11.33203125" style="25" bestFit="1" customWidth="1"/>
    <col min="11027" max="11027" width="11.5546875" style="25" customWidth="1"/>
    <col min="11028" max="11029" width="11.44140625" style="25" customWidth="1"/>
    <col min="11030" max="11030" width="13.5546875" style="25" customWidth="1"/>
    <col min="11031" max="11031" width="0.33203125" style="25" customWidth="1"/>
    <col min="11032" max="11034" width="0" style="25" hidden="1" customWidth="1"/>
    <col min="11035" max="11035" width="11.5546875" style="25" customWidth="1"/>
    <col min="11036" max="11036" width="6.44140625" style="25" customWidth="1"/>
    <col min="11037" max="11037" width="13.33203125" style="25" customWidth="1"/>
    <col min="11038" max="11038" width="11.88671875" style="25" bestFit="1" customWidth="1"/>
    <col min="11039" max="11039" width="12.88671875" style="25" customWidth="1"/>
    <col min="11040" max="11041" width="0" style="25" hidden="1" customWidth="1"/>
    <col min="11042" max="11043" width="9.109375" style="25"/>
    <col min="11044" max="11044" width="12.6640625" style="25" bestFit="1" customWidth="1"/>
    <col min="11045" max="11267" width="9.109375" style="25"/>
    <col min="11268" max="11268" width="4.33203125" style="25" customWidth="1"/>
    <col min="11269" max="11269" width="0.109375" style="25" customWidth="1"/>
    <col min="11270" max="11270" width="4.5546875" style="25" customWidth="1"/>
    <col min="11271" max="11271" width="7.44140625" style="25" customWidth="1"/>
    <col min="11272" max="11272" width="5.109375" style="25" customWidth="1"/>
    <col min="11273" max="11273" width="5.44140625" style="25" customWidth="1"/>
    <col min="11274" max="11274" width="5.6640625" style="25" customWidth="1"/>
    <col min="11275" max="11275" width="6" style="25" customWidth="1"/>
    <col min="11276" max="11276" width="5.109375" style="25" bestFit="1" customWidth="1"/>
    <col min="11277" max="11277" width="0" style="25" hidden="1" customWidth="1"/>
    <col min="11278" max="11278" width="12.33203125" style="25" customWidth="1"/>
    <col min="11279" max="11279" width="10.6640625" style="25" customWidth="1"/>
    <col min="11280" max="11280" width="10.109375" style="25" customWidth="1"/>
    <col min="11281" max="11281" width="9.88671875" style="25" customWidth="1"/>
    <col min="11282" max="11282" width="11.33203125" style="25" bestFit="1" customWidth="1"/>
    <col min="11283" max="11283" width="11.5546875" style="25" customWidth="1"/>
    <col min="11284" max="11285" width="11.44140625" style="25" customWidth="1"/>
    <col min="11286" max="11286" width="13.5546875" style="25" customWidth="1"/>
    <col min="11287" max="11287" width="0.33203125" style="25" customWidth="1"/>
    <col min="11288" max="11290" width="0" style="25" hidden="1" customWidth="1"/>
    <col min="11291" max="11291" width="11.5546875" style="25" customWidth="1"/>
    <col min="11292" max="11292" width="6.44140625" style="25" customWidth="1"/>
    <col min="11293" max="11293" width="13.33203125" style="25" customWidth="1"/>
    <col min="11294" max="11294" width="11.88671875" style="25" bestFit="1" customWidth="1"/>
    <col min="11295" max="11295" width="12.88671875" style="25" customWidth="1"/>
    <col min="11296" max="11297" width="0" style="25" hidden="1" customWidth="1"/>
    <col min="11298" max="11299" width="9.109375" style="25"/>
    <col min="11300" max="11300" width="12.6640625" style="25" bestFit="1" customWidth="1"/>
    <col min="11301" max="11523" width="9.109375" style="25"/>
    <col min="11524" max="11524" width="4.33203125" style="25" customWidth="1"/>
    <col min="11525" max="11525" width="0.109375" style="25" customWidth="1"/>
    <col min="11526" max="11526" width="4.5546875" style="25" customWidth="1"/>
    <col min="11527" max="11527" width="7.44140625" style="25" customWidth="1"/>
    <col min="11528" max="11528" width="5.109375" style="25" customWidth="1"/>
    <col min="11529" max="11529" width="5.44140625" style="25" customWidth="1"/>
    <col min="11530" max="11530" width="5.6640625" style="25" customWidth="1"/>
    <col min="11531" max="11531" width="6" style="25" customWidth="1"/>
    <col min="11532" max="11532" width="5.109375" style="25" bestFit="1" customWidth="1"/>
    <col min="11533" max="11533" width="0" style="25" hidden="1" customWidth="1"/>
    <col min="11534" max="11534" width="12.33203125" style="25" customWidth="1"/>
    <col min="11535" max="11535" width="10.6640625" style="25" customWidth="1"/>
    <col min="11536" max="11536" width="10.109375" style="25" customWidth="1"/>
    <col min="11537" max="11537" width="9.88671875" style="25" customWidth="1"/>
    <col min="11538" max="11538" width="11.33203125" style="25" bestFit="1" customWidth="1"/>
    <col min="11539" max="11539" width="11.5546875" style="25" customWidth="1"/>
    <col min="11540" max="11541" width="11.44140625" style="25" customWidth="1"/>
    <col min="11542" max="11542" width="13.5546875" style="25" customWidth="1"/>
    <col min="11543" max="11543" width="0.33203125" style="25" customWidth="1"/>
    <col min="11544" max="11546" width="0" style="25" hidden="1" customWidth="1"/>
    <col min="11547" max="11547" width="11.5546875" style="25" customWidth="1"/>
    <col min="11548" max="11548" width="6.44140625" style="25" customWidth="1"/>
    <col min="11549" max="11549" width="13.33203125" style="25" customWidth="1"/>
    <col min="11550" max="11550" width="11.88671875" style="25" bestFit="1" customWidth="1"/>
    <col min="11551" max="11551" width="12.88671875" style="25" customWidth="1"/>
    <col min="11552" max="11553" width="0" style="25" hidden="1" customWidth="1"/>
    <col min="11554" max="11555" width="9.109375" style="25"/>
    <col min="11556" max="11556" width="12.6640625" style="25" bestFit="1" customWidth="1"/>
    <col min="11557" max="11779" width="9.109375" style="25"/>
    <col min="11780" max="11780" width="4.33203125" style="25" customWidth="1"/>
    <col min="11781" max="11781" width="0.109375" style="25" customWidth="1"/>
    <col min="11782" max="11782" width="4.5546875" style="25" customWidth="1"/>
    <col min="11783" max="11783" width="7.44140625" style="25" customWidth="1"/>
    <col min="11784" max="11784" width="5.109375" style="25" customWidth="1"/>
    <col min="11785" max="11785" width="5.44140625" style="25" customWidth="1"/>
    <col min="11786" max="11786" width="5.6640625" style="25" customWidth="1"/>
    <col min="11787" max="11787" width="6" style="25" customWidth="1"/>
    <col min="11788" max="11788" width="5.109375" style="25" bestFit="1" customWidth="1"/>
    <col min="11789" max="11789" width="0" style="25" hidden="1" customWidth="1"/>
    <col min="11790" max="11790" width="12.33203125" style="25" customWidth="1"/>
    <col min="11791" max="11791" width="10.6640625" style="25" customWidth="1"/>
    <col min="11792" max="11792" width="10.109375" style="25" customWidth="1"/>
    <col min="11793" max="11793" width="9.88671875" style="25" customWidth="1"/>
    <col min="11794" max="11794" width="11.33203125" style="25" bestFit="1" customWidth="1"/>
    <col min="11795" max="11795" width="11.5546875" style="25" customWidth="1"/>
    <col min="11796" max="11797" width="11.44140625" style="25" customWidth="1"/>
    <col min="11798" max="11798" width="13.5546875" style="25" customWidth="1"/>
    <col min="11799" max="11799" width="0.33203125" style="25" customWidth="1"/>
    <col min="11800" max="11802" width="0" style="25" hidden="1" customWidth="1"/>
    <col min="11803" max="11803" width="11.5546875" style="25" customWidth="1"/>
    <col min="11804" max="11804" width="6.44140625" style="25" customWidth="1"/>
    <col min="11805" max="11805" width="13.33203125" style="25" customWidth="1"/>
    <col min="11806" max="11806" width="11.88671875" style="25" bestFit="1" customWidth="1"/>
    <col min="11807" max="11807" width="12.88671875" style="25" customWidth="1"/>
    <col min="11808" max="11809" width="0" style="25" hidden="1" customWidth="1"/>
    <col min="11810" max="11811" width="9.109375" style="25"/>
    <col min="11812" max="11812" width="12.6640625" style="25" bestFit="1" customWidth="1"/>
    <col min="11813" max="12035" width="9.109375" style="25"/>
    <col min="12036" max="12036" width="4.33203125" style="25" customWidth="1"/>
    <col min="12037" max="12037" width="0.109375" style="25" customWidth="1"/>
    <col min="12038" max="12038" width="4.5546875" style="25" customWidth="1"/>
    <col min="12039" max="12039" width="7.44140625" style="25" customWidth="1"/>
    <col min="12040" max="12040" width="5.109375" style="25" customWidth="1"/>
    <col min="12041" max="12041" width="5.44140625" style="25" customWidth="1"/>
    <col min="12042" max="12042" width="5.6640625" style="25" customWidth="1"/>
    <col min="12043" max="12043" width="6" style="25" customWidth="1"/>
    <col min="12044" max="12044" width="5.109375" style="25" bestFit="1" customWidth="1"/>
    <col min="12045" max="12045" width="0" style="25" hidden="1" customWidth="1"/>
    <col min="12046" max="12046" width="12.33203125" style="25" customWidth="1"/>
    <col min="12047" max="12047" width="10.6640625" style="25" customWidth="1"/>
    <col min="12048" max="12048" width="10.109375" style="25" customWidth="1"/>
    <col min="12049" max="12049" width="9.88671875" style="25" customWidth="1"/>
    <col min="12050" max="12050" width="11.33203125" style="25" bestFit="1" customWidth="1"/>
    <col min="12051" max="12051" width="11.5546875" style="25" customWidth="1"/>
    <col min="12052" max="12053" width="11.44140625" style="25" customWidth="1"/>
    <col min="12054" max="12054" width="13.5546875" style="25" customWidth="1"/>
    <col min="12055" max="12055" width="0.33203125" style="25" customWidth="1"/>
    <col min="12056" max="12058" width="0" style="25" hidden="1" customWidth="1"/>
    <col min="12059" max="12059" width="11.5546875" style="25" customWidth="1"/>
    <col min="12060" max="12060" width="6.44140625" style="25" customWidth="1"/>
    <col min="12061" max="12061" width="13.33203125" style="25" customWidth="1"/>
    <col min="12062" max="12062" width="11.88671875" style="25" bestFit="1" customWidth="1"/>
    <col min="12063" max="12063" width="12.88671875" style="25" customWidth="1"/>
    <col min="12064" max="12065" width="0" style="25" hidden="1" customWidth="1"/>
    <col min="12066" max="12067" width="9.109375" style="25"/>
    <col min="12068" max="12068" width="12.6640625" style="25" bestFit="1" customWidth="1"/>
    <col min="12069" max="12291" width="9.109375" style="25"/>
    <col min="12292" max="12292" width="4.33203125" style="25" customWidth="1"/>
    <col min="12293" max="12293" width="0.109375" style="25" customWidth="1"/>
    <col min="12294" max="12294" width="4.5546875" style="25" customWidth="1"/>
    <col min="12295" max="12295" width="7.44140625" style="25" customWidth="1"/>
    <col min="12296" max="12296" width="5.109375" style="25" customWidth="1"/>
    <col min="12297" max="12297" width="5.44140625" style="25" customWidth="1"/>
    <col min="12298" max="12298" width="5.6640625" style="25" customWidth="1"/>
    <col min="12299" max="12299" width="6" style="25" customWidth="1"/>
    <col min="12300" max="12300" width="5.109375" style="25" bestFit="1" customWidth="1"/>
    <col min="12301" max="12301" width="0" style="25" hidden="1" customWidth="1"/>
    <col min="12302" max="12302" width="12.33203125" style="25" customWidth="1"/>
    <col min="12303" max="12303" width="10.6640625" style="25" customWidth="1"/>
    <col min="12304" max="12304" width="10.109375" style="25" customWidth="1"/>
    <col min="12305" max="12305" width="9.88671875" style="25" customWidth="1"/>
    <col min="12306" max="12306" width="11.33203125" style="25" bestFit="1" customWidth="1"/>
    <col min="12307" max="12307" width="11.5546875" style="25" customWidth="1"/>
    <col min="12308" max="12309" width="11.44140625" style="25" customWidth="1"/>
    <col min="12310" max="12310" width="13.5546875" style="25" customWidth="1"/>
    <col min="12311" max="12311" width="0.33203125" style="25" customWidth="1"/>
    <col min="12312" max="12314" width="0" style="25" hidden="1" customWidth="1"/>
    <col min="12315" max="12315" width="11.5546875" style="25" customWidth="1"/>
    <col min="12316" max="12316" width="6.44140625" style="25" customWidth="1"/>
    <col min="12317" max="12317" width="13.33203125" style="25" customWidth="1"/>
    <col min="12318" max="12318" width="11.88671875" style="25" bestFit="1" customWidth="1"/>
    <col min="12319" max="12319" width="12.88671875" style="25" customWidth="1"/>
    <col min="12320" max="12321" width="0" style="25" hidden="1" customWidth="1"/>
    <col min="12322" max="12323" width="9.109375" style="25"/>
    <col min="12324" max="12324" width="12.6640625" style="25" bestFit="1" customWidth="1"/>
    <col min="12325" max="12547" width="9.109375" style="25"/>
    <col min="12548" max="12548" width="4.33203125" style="25" customWidth="1"/>
    <col min="12549" max="12549" width="0.109375" style="25" customWidth="1"/>
    <col min="12550" max="12550" width="4.5546875" style="25" customWidth="1"/>
    <col min="12551" max="12551" width="7.44140625" style="25" customWidth="1"/>
    <col min="12552" max="12552" width="5.109375" style="25" customWidth="1"/>
    <col min="12553" max="12553" width="5.44140625" style="25" customWidth="1"/>
    <col min="12554" max="12554" width="5.6640625" style="25" customWidth="1"/>
    <col min="12555" max="12555" width="6" style="25" customWidth="1"/>
    <col min="12556" max="12556" width="5.109375" style="25" bestFit="1" customWidth="1"/>
    <col min="12557" max="12557" width="0" style="25" hidden="1" customWidth="1"/>
    <col min="12558" max="12558" width="12.33203125" style="25" customWidth="1"/>
    <col min="12559" max="12559" width="10.6640625" style="25" customWidth="1"/>
    <col min="12560" max="12560" width="10.109375" style="25" customWidth="1"/>
    <col min="12561" max="12561" width="9.88671875" style="25" customWidth="1"/>
    <col min="12562" max="12562" width="11.33203125" style="25" bestFit="1" customWidth="1"/>
    <col min="12563" max="12563" width="11.5546875" style="25" customWidth="1"/>
    <col min="12564" max="12565" width="11.44140625" style="25" customWidth="1"/>
    <col min="12566" max="12566" width="13.5546875" style="25" customWidth="1"/>
    <col min="12567" max="12567" width="0.33203125" style="25" customWidth="1"/>
    <col min="12568" max="12570" width="0" style="25" hidden="1" customWidth="1"/>
    <col min="12571" max="12571" width="11.5546875" style="25" customWidth="1"/>
    <col min="12572" max="12572" width="6.44140625" style="25" customWidth="1"/>
    <col min="12573" max="12573" width="13.33203125" style="25" customWidth="1"/>
    <col min="12574" max="12574" width="11.88671875" style="25" bestFit="1" customWidth="1"/>
    <col min="12575" max="12575" width="12.88671875" style="25" customWidth="1"/>
    <col min="12576" max="12577" width="0" style="25" hidden="1" customWidth="1"/>
    <col min="12578" max="12579" width="9.109375" style="25"/>
    <col min="12580" max="12580" width="12.6640625" style="25" bestFit="1" customWidth="1"/>
    <col min="12581" max="12803" width="9.109375" style="25"/>
    <col min="12804" max="12804" width="4.33203125" style="25" customWidth="1"/>
    <col min="12805" max="12805" width="0.109375" style="25" customWidth="1"/>
    <col min="12806" max="12806" width="4.5546875" style="25" customWidth="1"/>
    <col min="12807" max="12807" width="7.44140625" style="25" customWidth="1"/>
    <col min="12808" max="12808" width="5.109375" style="25" customWidth="1"/>
    <col min="12809" max="12809" width="5.44140625" style="25" customWidth="1"/>
    <col min="12810" max="12810" width="5.6640625" style="25" customWidth="1"/>
    <col min="12811" max="12811" width="6" style="25" customWidth="1"/>
    <col min="12812" max="12812" width="5.109375" style="25" bestFit="1" customWidth="1"/>
    <col min="12813" max="12813" width="0" style="25" hidden="1" customWidth="1"/>
    <col min="12814" max="12814" width="12.33203125" style="25" customWidth="1"/>
    <col min="12815" max="12815" width="10.6640625" style="25" customWidth="1"/>
    <col min="12816" max="12816" width="10.109375" style="25" customWidth="1"/>
    <col min="12817" max="12817" width="9.88671875" style="25" customWidth="1"/>
    <col min="12818" max="12818" width="11.33203125" style="25" bestFit="1" customWidth="1"/>
    <col min="12819" max="12819" width="11.5546875" style="25" customWidth="1"/>
    <col min="12820" max="12821" width="11.44140625" style="25" customWidth="1"/>
    <col min="12822" max="12822" width="13.5546875" style="25" customWidth="1"/>
    <col min="12823" max="12823" width="0.33203125" style="25" customWidth="1"/>
    <col min="12824" max="12826" width="0" style="25" hidden="1" customWidth="1"/>
    <col min="12827" max="12827" width="11.5546875" style="25" customWidth="1"/>
    <col min="12828" max="12828" width="6.44140625" style="25" customWidth="1"/>
    <col min="12829" max="12829" width="13.33203125" style="25" customWidth="1"/>
    <col min="12830" max="12830" width="11.88671875" style="25" bestFit="1" customWidth="1"/>
    <col min="12831" max="12831" width="12.88671875" style="25" customWidth="1"/>
    <col min="12832" max="12833" width="0" style="25" hidden="1" customWidth="1"/>
    <col min="12834" max="12835" width="9.109375" style="25"/>
    <col min="12836" max="12836" width="12.6640625" style="25" bestFit="1" customWidth="1"/>
    <col min="12837" max="13059" width="9.109375" style="25"/>
    <col min="13060" max="13060" width="4.33203125" style="25" customWidth="1"/>
    <col min="13061" max="13061" width="0.109375" style="25" customWidth="1"/>
    <col min="13062" max="13062" width="4.5546875" style="25" customWidth="1"/>
    <col min="13063" max="13063" width="7.44140625" style="25" customWidth="1"/>
    <col min="13064" max="13064" width="5.109375" style="25" customWidth="1"/>
    <col min="13065" max="13065" width="5.44140625" style="25" customWidth="1"/>
    <col min="13066" max="13066" width="5.6640625" style="25" customWidth="1"/>
    <col min="13067" max="13067" width="6" style="25" customWidth="1"/>
    <col min="13068" max="13068" width="5.109375" style="25" bestFit="1" customWidth="1"/>
    <col min="13069" max="13069" width="0" style="25" hidden="1" customWidth="1"/>
    <col min="13070" max="13070" width="12.33203125" style="25" customWidth="1"/>
    <col min="13071" max="13071" width="10.6640625" style="25" customWidth="1"/>
    <col min="13072" max="13072" width="10.109375" style="25" customWidth="1"/>
    <col min="13073" max="13073" width="9.88671875" style="25" customWidth="1"/>
    <col min="13074" max="13074" width="11.33203125" style="25" bestFit="1" customWidth="1"/>
    <col min="13075" max="13075" width="11.5546875" style="25" customWidth="1"/>
    <col min="13076" max="13077" width="11.44140625" style="25" customWidth="1"/>
    <col min="13078" max="13078" width="13.5546875" style="25" customWidth="1"/>
    <col min="13079" max="13079" width="0.33203125" style="25" customWidth="1"/>
    <col min="13080" max="13082" width="0" style="25" hidden="1" customWidth="1"/>
    <col min="13083" max="13083" width="11.5546875" style="25" customWidth="1"/>
    <col min="13084" max="13084" width="6.44140625" style="25" customWidth="1"/>
    <col min="13085" max="13085" width="13.33203125" style="25" customWidth="1"/>
    <col min="13086" max="13086" width="11.88671875" style="25" bestFit="1" customWidth="1"/>
    <col min="13087" max="13087" width="12.88671875" style="25" customWidth="1"/>
    <col min="13088" max="13089" width="0" style="25" hidden="1" customWidth="1"/>
    <col min="13090" max="13091" width="9.109375" style="25"/>
    <col min="13092" max="13092" width="12.6640625" style="25" bestFit="1" customWidth="1"/>
    <col min="13093" max="13315" width="9.109375" style="25"/>
    <col min="13316" max="13316" width="4.33203125" style="25" customWidth="1"/>
    <col min="13317" max="13317" width="0.109375" style="25" customWidth="1"/>
    <col min="13318" max="13318" width="4.5546875" style="25" customWidth="1"/>
    <col min="13319" max="13319" width="7.44140625" style="25" customWidth="1"/>
    <col min="13320" max="13320" width="5.109375" style="25" customWidth="1"/>
    <col min="13321" max="13321" width="5.44140625" style="25" customWidth="1"/>
    <col min="13322" max="13322" width="5.6640625" style="25" customWidth="1"/>
    <col min="13323" max="13323" width="6" style="25" customWidth="1"/>
    <col min="13324" max="13324" width="5.109375" style="25" bestFit="1" customWidth="1"/>
    <col min="13325" max="13325" width="0" style="25" hidden="1" customWidth="1"/>
    <col min="13326" max="13326" width="12.33203125" style="25" customWidth="1"/>
    <col min="13327" max="13327" width="10.6640625" style="25" customWidth="1"/>
    <col min="13328" max="13328" width="10.109375" style="25" customWidth="1"/>
    <col min="13329" max="13329" width="9.88671875" style="25" customWidth="1"/>
    <col min="13330" max="13330" width="11.33203125" style="25" bestFit="1" customWidth="1"/>
    <col min="13331" max="13331" width="11.5546875" style="25" customWidth="1"/>
    <col min="13332" max="13333" width="11.44140625" style="25" customWidth="1"/>
    <col min="13334" max="13334" width="13.5546875" style="25" customWidth="1"/>
    <col min="13335" max="13335" width="0.33203125" style="25" customWidth="1"/>
    <col min="13336" max="13338" width="0" style="25" hidden="1" customWidth="1"/>
    <col min="13339" max="13339" width="11.5546875" style="25" customWidth="1"/>
    <col min="13340" max="13340" width="6.44140625" style="25" customWidth="1"/>
    <col min="13341" max="13341" width="13.33203125" style="25" customWidth="1"/>
    <col min="13342" max="13342" width="11.88671875" style="25" bestFit="1" customWidth="1"/>
    <col min="13343" max="13343" width="12.88671875" style="25" customWidth="1"/>
    <col min="13344" max="13345" width="0" style="25" hidden="1" customWidth="1"/>
    <col min="13346" max="13347" width="9.109375" style="25"/>
    <col min="13348" max="13348" width="12.6640625" style="25" bestFit="1" customWidth="1"/>
    <col min="13349" max="13571" width="9.109375" style="25"/>
    <col min="13572" max="13572" width="4.33203125" style="25" customWidth="1"/>
    <col min="13573" max="13573" width="0.109375" style="25" customWidth="1"/>
    <col min="13574" max="13574" width="4.5546875" style="25" customWidth="1"/>
    <col min="13575" max="13575" width="7.44140625" style="25" customWidth="1"/>
    <col min="13576" max="13576" width="5.109375" style="25" customWidth="1"/>
    <col min="13577" max="13577" width="5.44140625" style="25" customWidth="1"/>
    <col min="13578" max="13578" width="5.6640625" style="25" customWidth="1"/>
    <col min="13579" max="13579" width="6" style="25" customWidth="1"/>
    <col min="13580" max="13580" width="5.109375" style="25" bestFit="1" customWidth="1"/>
    <col min="13581" max="13581" width="0" style="25" hidden="1" customWidth="1"/>
    <col min="13582" max="13582" width="12.33203125" style="25" customWidth="1"/>
    <col min="13583" max="13583" width="10.6640625" style="25" customWidth="1"/>
    <col min="13584" max="13584" width="10.109375" style="25" customWidth="1"/>
    <col min="13585" max="13585" width="9.88671875" style="25" customWidth="1"/>
    <col min="13586" max="13586" width="11.33203125" style="25" bestFit="1" customWidth="1"/>
    <col min="13587" max="13587" width="11.5546875" style="25" customWidth="1"/>
    <col min="13588" max="13589" width="11.44140625" style="25" customWidth="1"/>
    <col min="13590" max="13590" width="13.5546875" style="25" customWidth="1"/>
    <col min="13591" max="13591" width="0.33203125" style="25" customWidth="1"/>
    <col min="13592" max="13594" width="0" style="25" hidden="1" customWidth="1"/>
    <col min="13595" max="13595" width="11.5546875" style="25" customWidth="1"/>
    <col min="13596" max="13596" width="6.44140625" style="25" customWidth="1"/>
    <col min="13597" max="13597" width="13.33203125" style="25" customWidth="1"/>
    <col min="13598" max="13598" width="11.88671875" style="25" bestFit="1" customWidth="1"/>
    <col min="13599" max="13599" width="12.88671875" style="25" customWidth="1"/>
    <col min="13600" max="13601" width="0" style="25" hidden="1" customWidth="1"/>
    <col min="13602" max="13603" width="9.109375" style="25"/>
    <col min="13604" max="13604" width="12.6640625" style="25" bestFit="1" customWidth="1"/>
    <col min="13605" max="13827" width="9.109375" style="25"/>
    <col min="13828" max="13828" width="4.33203125" style="25" customWidth="1"/>
    <col min="13829" max="13829" width="0.109375" style="25" customWidth="1"/>
    <col min="13830" max="13830" width="4.5546875" style="25" customWidth="1"/>
    <col min="13831" max="13831" width="7.44140625" style="25" customWidth="1"/>
    <col min="13832" max="13832" width="5.109375" style="25" customWidth="1"/>
    <col min="13833" max="13833" width="5.44140625" style="25" customWidth="1"/>
    <col min="13834" max="13834" width="5.6640625" style="25" customWidth="1"/>
    <col min="13835" max="13835" width="6" style="25" customWidth="1"/>
    <col min="13836" max="13836" width="5.109375" style="25" bestFit="1" customWidth="1"/>
    <col min="13837" max="13837" width="0" style="25" hidden="1" customWidth="1"/>
    <col min="13838" max="13838" width="12.33203125" style="25" customWidth="1"/>
    <col min="13839" max="13839" width="10.6640625" style="25" customWidth="1"/>
    <col min="13840" max="13840" width="10.109375" style="25" customWidth="1"/>
    <col min="13841" max="13841" width="9.88671875" style="25" customWidth="1"/>
    <col min="13842" max="13842" width="11.33203125" style="25" bestFit="1" customWidth="1"/>
    <col min="13843" max="13843" width="11.5546875" style="25" customWidth="1"/>
    <col min="13844" max="13845" width="11.44140625" style="25" customWidth="1"/>
    <col min="13846" max="13846" width="13.5546875" style="25" customWidth="1"/>
    <col min="13847" max="13847" width="0.33203125" style="25" customWidth="1"/>
    <col min="13848" max="13850" width="0" style="25" hidden="1" customWidth="1"/>
    <col min="13851" max="13851" width="11.5546875" style="25" customWidth="1"/>
    <col min="13852" max="13852" width="6.44140625" style="25" customWidth="1"/>
    <col min="13853" max="13853" width="13.33203125" style="25" customWidth="1"/>
    <col min="13854" max="13854" width="11.88671875" style="25" bestFit="1" customWidth="1"/>
    <col min="13855" max="13855" width="12.88671875" style="25" customWidth="1"/>
    <col min="13856" max="13857" width="0" style="25" hidden="1" customWidth="1"/>
    <col min="13858" max="13859" width="9.109375" style="25"/>
    <col min="13860" max="13860" width="12.6640625" style="25" bestFit="1" customWidth="1"/>
    <col min="13861" max="14083" width="9.109375" style="25"/>
    <col min="14084" max="14084" width="4.33203125" style="25" customWidth="1"/>
    <col min="14085" max="14085" width="0.109375" style="25" customWidth="1"/>
    <col min="14086" max="14086" width="4.5546875" style="25" customWidth="1"/>
    <col min="14087" max="14087" width="7.44140625" style="25" customWidth="1"/>
    <col min="14088" max="14088" width="5.109375" style="25" customWidth="1"/>
    <col min="14089" max="14089" width="5.44140625" style="25" customWidth="1"/>
    <col min="14090" max="14090" width="5.6640625" style="25" customWidth="1"/>
    <col min="14091" max="14091" width="6" style="25" customWidth="1"/>
    <col min="14092" max="14092" width="5.109375" style="25" bestFit="1" customWidth="1"/>
    <col min="14093" max="14093" width="0" style="25" hidden="1" customWidth="1"/>
    <col min="14094" max="14094" width="12.33203125" style="25" customWidth="1"/>
    <col min="14095" max="14095" width="10.6640625" style="25" customWidth="1"/>
    <col min="14096" max="14096" width="10.109375" style="25" customWidth="1"/>
    <col min="14097" max="14097" width="9.88671875" style="25" customWidth="1"/>
    <col min="14098" max="14098" width="11.33203125" style="25" bestFit="1" customWidth="1"/>
    <col min="14099" max="14099" width="11.5546875" style="25" customWidth="1"/>
    <col min="14100" max="14101" width="11.44140625" style="25" customWidth="1"/>
    <col min="14102" max="14102" width="13.5546875" style="25" customWidth="1"/>
    <col min="14103" max="14103" width="0.33203125" style="25" customWidth="1"/>
    <col min="14104" max="14106" width="0" style="25" hidden="1" customWidth="1"/>
    <col min="14107" max="14107" width="11.5546875" style="25" customWidth="1"/>
    <col min="14108" max="14108" width="6.44140625" style="25" customWidth="1"/>
    <col min="14109" max="14109" width="13.33203125" style="25" customWidth="1"/>
    <col min="14110" max="14110" width="11.88671875" style="25" bestFit="1" customWidth="1"/>
    <col min="14111" max="14111" width="12.88671875" style="25" customWidth="1"/>
    <col min="14112" max="14113" width="0" style="25" hidden="1" customWidth="1"/>
    <col min="14114" max="14115" width="9.109375" style="25"/>
    <col min="14116" max="14116" width="12.6640625" style="25" bestFit="1" customWidth="1"/>
    <col min="14117" max="14339" width="9.109375" style="25"/>
    <col min="14340" max="14340" width="4.33203125" style="25" customWidth="1"/>
    <col min="14341" max="14341" width="0.109375" style="25" customWidth="1"/>
    <col min="14342" max="14342" width="4.5546875" style="25" customWidth="1"/>
    <col min="14343" max="14343" width="7.44140625" style="25" customWidth="1"/>
    <col min="14344" max="14344" width="5.109375" style="25" customWidth="1"/>
    <col min="14345" max="14345" width="5.44140625" style="25" customWidth="1"/>
    <col min="14346" max="14346" width="5.6640625" style="25" customWidth="1"/>
    <col min="14347" max="14347" width="6" style="25" customWidth="1"/>
    <col min="14348" max="14348" width="5.109375" style="25" bestFit="1" customWidth="1"/>
    <col min="14349" max="14349" width="0" style="25" hidden="1" customWidth="1"/>
    <col min="14350" max="14350" width="12.33203125" style="25" customWidth="1"/>
    <col min="14351" max="14351" width="10.6640625" style="25" customWidth="1"/>
    <col min="14352" max="14352" width="10.109375" style="25" customWidth="1"/>
    <col min="14353" max="14353" width="9.88671875" style="25" customWidth="1"/>
    <col min="14354" max="14354" width="11.33203125" style="25" bestFit="1" customWidth="1"/>
    <col min="14355" max="14355" width="11.5546875" style="25" customWidth="1"/>
    <col min="14356" max="14357" width="11.44140625" style="25" customWidth="1"/>
    <col min="14358" max="14358" width="13.5546875" style="25" customWidth="1"/>
    <col min="14359" max="14359" width="0.33203125" style="25" customWidth="1"/>
    <col min="14360" max="14362" width="0" style="25" hidden="1" customWidth="1"/>
    <col min="14363" max="14363" width="11.5546875" style="25" customWidth="1"/>
    <col min="14364" max="14364" width="6.44140625" style="25" customWidth="1"/>
    <col min="14365" max="14365" width="13.33203125" style="25" customWidth="1"/>
    <col min="14366" max="14366" width="11.88671875" style="25" bestFit="1" customWidth="1"/>
    <col min="14367" max="14367" width="12.88671875" style="25" customWidth="1"/>
    <col min="14368" max="14369" width="0" style="25" hidden="1" customWidth="1"/>
    <col min="14370" max="14371" width="9.109375" style="25"/>
    <col min="14372" max="14372" width="12.6640625" style="25" bestFit="1" customWidth="1"/>
    <col min="14373" max="14595" width="9.109375" style="25"/>
    <col min="14596" max="14596" width="4.33203125" style="25" customWidth="1"/>
    <col min="14597" max="14597" width="0.109375" style="25" customWidth="1"/>
    <col min="14598" max="14598" width="4.5546875" style="25" customWidth="1"/>
    <col min="14599" max="14599" width="7.44140625" style="25" customWidth="1"/>
    <col min="14600" max="14600" width="5.109375" style="25" customWidth="1"/>
    <col min="14601" max="14601" width="5.44140625" style="25" customWidth="1"/>
    <col min="14602" max="14602" width="5.6640625" style="25" customWidth="1"/>
    <col min="14603" max="14603" width="6" style="25" customWidth="1"/>
    <col min="14604" max="14604" width="5.109375" style="25" bestFit="1" customWidth="1"/>
    <col min="14605" max="14605" width="0" style="25" hidden="1" customWidth="1"/>
    <col min="14606" max="14606" width="12.33203125" style="25" customWidth="1"/>
    <col min="14607" max="14607" width="10.6640625" style="25" customWidth="1"/>
    <col min="14608" max="14608" width="10.109375" style="25" customWidth="1"/>
    <col min="14609" max="14609" width="9.88671875" style="25" customWidth="1"/>
    <col min="14610" max="14610" width="11.33203125" style="25" bestFit="1" customWidth="1"/>
    <col min="14611" max="14611" width="11.5546875" style="25" customWidth="1"/>
    <col min="14612" max="14613" width="11.44140625" style="25" customWidth="1"/>
    <col min="14614" max="14614" width="13.5546875" style="25" customWidth="1"/>
    <col min="14615" max="14615" width="0.33203125" style="25" customWidth="1"/>
    <col min="14616" max="14618" width="0" style="25" hidden="1" customWidth="1"/>
    <col min="14619" max="14619" width="11.5546875" style="25" customWidth="1"/>
    <col min="14620" max="14620" width="6.44140625" style="25" customWidth="1"/>
    <col min="14621" max="14621" width="13.33203125" style="25" customWidth="1"/>
    <col min="14622" max="14622" width="11.88671875" style="25" bestFit="1" customWidth="1"/>
    <col min="14623" max="14623" width="12.88671875" style="25" customWidth="1"/>
    <col min="14624" max="14625" width="0" style="25" hidden="1" customWidth="1"/>
    <col min="14626" max="14627" width="9.109375" style="25"/>
    <col min="14628" max="14628" width="12.6640625" style="25" bestFit="1" customWidth="1"/>
    <col min="14629" max="14851" width="9.109375" style="25"/>
    <col min="14852" max="14852" width="4.33203125" style="25" customWidth="1"/>
    <col min="14853" max="14853" width="0.109375" style="25" customWidth="1"/>
    <col min="14854" max="14854" width="4.5546875" style="25" customWidth="1"/>
    <col min="14855" max="14855" width="7.44140625" style="25" customWidth="1"/>
    <col min="14856" max="14856" width="5.109375" style="25" customWidth="1"/>
    <col min="14857" max="14857" width="5.44140625" style="25" customWidth="1"/>
    <col min="14858" max="14858" width="5.6640625" style="25" customWidth="1"/>
    <col min="14859" max="14859" width="6" style="25" customWidth="1"/>
    <col min="14860" max="14860" width="5.109375" style="25" bestFit="1" customWidth="1"/>
    <col min="14861" max="14861" width="0" style="25" hidden="1" customWidth="1"/>
    <col min="14862" max="14862" width="12.33203125" style="25" customWidth="1"/>
    <col min="14863" max="14863" width="10.6640625" style="25" customWidth="1"/>
    <col min="14864" max="14864" width="10.109375" style="25" customWidth="1"/>
    <col min="14865" max="14865" width="9.88671875" style="25" customWidth="1"/>
    <col min="14866" max="14866" width="11.33203125" style="25" bestFit="1" customWidth="1"/>
    <col min="14867" max="14867" width="11.5546875" style="25" customWidth="1"/>
    <col min="14868" max="14869" width="11.44140625" style="25" customWidth="1"/>
    <col min="14870" max="14870" width="13.5546875" style="25" customWidth="1"/>
    <col min="14871" max="14871" width="0.33203125" style="25" customWidth="1"/>
    <col min="14872" max="14874" width="0" style="25" hidden="1" customWidth="1"/>
    <col min="14875" max="14875" width="11.5546875" style="25" customWidth="1"/>
    <col min="14876" max="14876" width="6.44140625" style="25" customWidth="1"/>
    <col min="14877" max="14877" width="13.33203125" style="25" customWidth="1"/>
    <col min="14878" max="14878" width="11.88671875" style="25" bestFit="1" customWidth="1"/>
    <col min="14879" max="14879" width="12.88671875" style="25" customWidth="1"/>
    <col min="14880" max="14881" width="0" style="25" hidden="1" customWidth="1"/>
    <col min="14882" max="14883" width="9.109375" style="25"/>
    <col min="14884" max="14884" width="12.6640625" style="25" bestFit="1" customWidth="1"/>
    <col min="14885" max="15107" width="9.109375" style="25"/>
    <col min="15108" max="15108" width="4.33203125" style="25" customWidth="1"/>
    <col min="15109" max="15109" width="0.109375" style="25" customWidth="1"/>
    <col min="15110" max="15110" width="4.5546875" style="25" customWidth="1"/>
    <col min="15111" max="15111" width="7.44140625" style="25" customWidth="1"/>
    <col min="15112" max="15112" width="5.109375" style="25" customWidth="1"/>
    <col min="15113" max="15113" width="5.44140625" style="25" customWidth="1"/>
    <col min="15114" max="15114" width="5.6640625" style="25" customWidth="1"/>
    <col min="15115" max="15115" width="6" style="25" customWidth="1"/>
    <col min="15116" max="15116" width="5.109375" style="25" bestFit="1" customWidth="1"/>
    <col min="15117" max="15117" width="0" style="25" hidden="1" customWidth="1"/>
    <col min="15118" max="15118" width="12.33203125" style="25" customWidth="1"/>
    <col min="15119" max="15119" width="10.6640625" style="25" customWidth="1"/>
    <col min="15120" max="15120" width="10.109375" style="25" customWidth="1"/>
    <col min="15121" max="15121" width="9.88671875" style="25" customWidth="1"/>
    <col min="15122" max="15122" width="11.33203125" style="25" bestFit="1" customWidth="1"/>
    <col min="15123" max="15123" width="11.5546875" style="25" customWidth="1"/>
    <col min="15124" max="15125" width="11.44140625" style="25" customWidth="1"/>
    <col min="15126" max="15126" width="13.5546875" style="25" customWidth="1"/>
    <col min="15127" max="15127" width="0.33203125" style="25" customWidth="1"/>
    <col min="15128" max="15130" width="0" style="25" hidden="1" customWidth="1"/>
    <col min="15131" max="15131" width="11.5546875" style="25" customWidth="1"/>
    <col min="15132" max="15132" width="6.44140625" style="25" customWidth="1"/>
    <col min="15133" max="15133" width="13.33203125" style="25" customWidth="1"/>
    <col min="15134" max="15134" width="11.88671875" style="25" bestFit="1" customWidth="1"/>
    <col min="15135" max="15135" width="12.88671875" style="25" customWidth="1"/>
    <col min="15136" max="15137" width="0" style="25" hidden="1" customWidth="1"/>
    <col min="15138" max="15139" width="9.109375" style="25"/>
    <col min="15140" max="15140" width="12.6640625" style="25" bestFit="1" customWidth="1"/>
    <col min="15141" max="15363" width="9.109375" style="25"/>
    <col min="15364" max="15364" width="4.33203125" style="25" customWidth="1"/>
    <col min="15365" max="15365" width="0.109375" style="25" customWidth="1"/>
    <col min="15366" max="15366" width="4.5546875" style="25" customWidth="1"/>
    <col min="15367" max="15367" width="7.44140625" style="25" customWidth="1"/>
    <col min="15368" max="15368" width="5.109375" style="25" customWidth="1"/>
    <col min="15369" max="15369" width="5.44140625" style="25" customWidth="1"/>
    <col min="15370" max="15370" width="5.6640625" style="25" customWidth="1"/>
    <col min="15371" max="15371" width="6" style="25" customWidth="1"/>
    <col min="15372" max="15372" width="5.109375" style="25" bestFit="1" customWidth="1"/>
    <col min="15373" max="15373" width="0" style="25" hidden="1" customWidth="1"/>
    <col min="15374" max="15374" width="12.33203125" style="25" customWidth="1"/>
    <col min="15375" max="15375" width="10.6640625" style="25" customWidth="1"/>
    <col min="15376" max="15376" width="10.109375" style="25" customWidth="1"/>
    <col min="15377" max="15377" width="9.88671875" style="25" customWidth="1"/>
    <col min="15378" max="15378" width="11.33203125" style="25" bestFit="1" customWidth="1"/>
    <col min="15379" max="15379" width="11.5546875" style="25" customWidth="1"/>
    <col min="15380" max="15381" width="11.44140625" style="25" customWidth="1"/>
    <col min="15382" max="15382" width="13.5546875" style="25" customWidth="1"/>
    <col min="15383" max="15383" width="0.33203125" style="25" customWidth="1"/>
    <col min="15384" max="15386" width="0" style="25" hidden="1" customWidth="1"/>
    <col min="15387" max="15387" width="11.5546875" style="25" customWidth="1"/>
    <col min="15388" max="15388" width="6.44140625" style="25" customWidth="1"/>
    <col min="15389" max="15389" width="13.33203125" style="25" customWidth="1"/>
    <col min="15390" max="15390" width="11.88671875" style="25" bestFit="1" customWidth="1"/>
    <col min="15391" max="15391" width="12.88671875" style="25" customWidth="1"/>
    <col min="15392" max="15393" width="0" style="25" hidden="1" customWidth="1"/>
    <col min="15394" max="15395" width="9.109375" style="25"/>
    <col min="15396" max="15396" width="12.6640625" style="25" bestFit="1" customWidth="1"/>
    <col min="15397" max="15619" width="9.109375" style="25"/>
    <col min="15620" max="15620" width="4.33203125" style="25" customWidth="1"/>
    <col min="15621" max="15621" width="0.109375" style="25" customWidth="1"/>
    <col min="15622" max="15622" width="4.5546875" style="25" customWidth="1"/>
    <col min="15623" max="15623" width="7.44140625" style="25" customWidth="1"/>
    <col min="15624" max="15624" width="5.109375" style="25" customWidth="1"/>
    <col min="15625" max="15625" width="5.44140625" style="25" customWidth="1"/>
    <col min="15626" max="15626" width="5.6640625" style="25" customWidth="1"/>
    <col min="15627" max="15627" width="6" style="25" customWidth="1"/>
    <col min="15628" max="15628" width="5.109375" style="25" bestFit="1" customWidth="1"/>
    <col min="15629" max="15629" width="0" style="25" hidden="1" customWidth="1"/>
    <col min="15630" max="15630" width="12.33203125" style="25" customWidth="1"/>
    <col min="15631" max="15631" width="10.6640625" style="25" customWidth="1"/>
    <col min="15632" max="15632" width="10.109375" style="25" customWidth="1"/>
    <col min="15633" max="15633" width="9.88671875" style="25" customWidth="1"/>
    <col min="15634" max="15634" width="11.33203125" style="25" bestFit="1" customWidth="1"/>
    <col min="15635" max="15635" width="11.5546875" style="25" customWidth="1"/>
    <col min="15636" max="15637" width="11.44140625" style="25" customWidth="1"/>
    <col min="15638" max="15638" width="13.5546875" style="25" customWidth="1"/>
    <col min="15639" max="15639" width="0.33203125" style="25" customWidth="1"/>
    <col min="15640" max="15642" width="0" style="25" hidden="1" customWidth="1"/>
    <col min="15643" max="15643" width="11.5546875" style="25" customWidth="1"/>
    <col min="15644" max="15644" width="6.44140625" style="25" customWidth="1"/>
    <col min="15645" max="15645" width="13.33203125" style="25" customWidth="1"/>
    <col min="15646" max="15646" width="11.88671875" style="25" bestFit="1" customWidth="1"/>
    <col min="15647" max="15647" width="12.88671875" style="25" customWidth="1"/>
    <col min="15648" max="15649" width="0" style="25" hidden="1" customWidth="1"/>
    <col min="15650" max="15651" width="9.109375" style="25"/>
    <col min="15652" max="15652" width="12.6640625" style="25" bestFit="1" customWidth="1"/>
    <col min="15653" max="15875" width="9.109375" style="25"/>
    <col min="15876" max="15876" width="4.33203125" style="25" customWidth="1"/>
    <col min="15877" max="15877" width="0.109375" style="25" customWidth="1"/>
    <col min="15878" max="15878" width="4.5546875" style="25" customWidth="1"/>
    <col min="15879" max="15879" width="7.44140625" style="25" customWidth="1"/>
    <col min="15880" max="15880" width="5.109375" style="25" customWidth="1"/>
    <col min="15881" max="15881" width="5.44140625" style="25" customWidth="1"/>
    <col min="15882" max="15882" width="5.6640625" style="25" customWidth="1"/>
    <col min="15883" max="15883" width="6" style="25" customWidth="1"/>
    <col min="15884" max="15884" width="5.109375" style="25" bestFit="1" customWidth="1"/>
    <col min="15885" max="15885" width="0" style="25" hidden="1" customWidth="1"/>
    <col min="15886" max="15886" width="12.33203125" style="25" customWidth="1"/>
    <col min="15887" max="15887" width="10.6640625" style="25" customWidth="1"/>
    <col min="15888" max="15888" width="10.109375" style="25" customWidth="1"/>
    <col min="15889" max="15889" width="9.88671875" style="25" customWidth="1"/>
    <col min="15890" max="15890" width="11.33203125" style="25" bestFit="1" customWidth="1"/>
    <col min="15891" max="15891" width="11.5546875" style="25" customWidth="1"/>
    <col min="15892" max="15893" width="11.44140625" style="25" customWidth="1"/>
    <col min="15894" max="15894" width="13.5546875" style="25" customWidth="1"/>
    <col min="15895" max="15895" width="0.33203125" style="25" customWidth="1"/>
    <col min="15896" max="15898" width="0" style="25" hidden="1" customWidth="1"/>
    <col min="15899" max="15899" width="11.5546875" style="25" customWidth="1"/>
    <col min="15900" max="15900" width="6.44140625" style="25" customWidth="1"/>
    <col min="15901" max="15901" width="13.33203125" style="25" customWidth="1"/>
    <col min="15902" max="15902" width="11.88671875" style="25" bestFit="1" customWidth="1"/>
    <col min="15903" max="15903" width="12.88671875" style="25" customWidth="1"/>
    <col min="15904" max="15905" width="0" style="25" hidden="1" customWidth="1"/>
    <col min="15906" max="15907" width="9.109375" style="25"/>
    <col min="15908" max="15908" width="12.6640625" style="25" bestFit="1" customWidth="1"/>
    <col min="15909" max="16131" width="9.109375" style="25"/>
    <col min="16132" max="16132" width="4.33203125" style="25" customWidth="1"/>
    <col min="16133" max="16133" width="0.109375" style="25" customWidth="1"/>
    <col min="16134" max="16134" width="4.5546875" style="25" customWidth="1"/>
    <col min="16135" max="16135" width="7.44140625" style="25" customWidth="1"/>
    <col min="16136" max="16136" width="5.109375" style="25" customWidth="1"/>
    <col min="16137" max="16137" width="5.44140625" style="25" customWidth="1"/>
    <col min="16138" max="16138" width="5.6640625" style="25" customWidth="1"/>
    <col min="16139" max="16139" width="6" style="25" customWidth="1"/>
    <col min="16140" max="16140" width="5.109375" style="25" bestFit="1" customWidth="1"/>
    <col min="16141" max="16141" width="0" style="25" hidden="1" customWidth="1"/>
    <col min="16142" max="16142" width="12.33203125" style="25" customWidth="1"/>
    <col min="16143" max="16143" width="10.6640625" style="25" customWidth="1"/>
    <col min="16144" max="16144" width="10.109375" style="25" customWidth="1"/>
    <col min="16145" max="16145" width="9.88671875" style="25" customWidth="1"/>
    <col min="16146" max="16146" width="11.33203125" style="25" bestFit="1" customWidth="1"/>
    <col min="16147" max="16147" width="11.5546875" style="25" customWidth="1"/>
    <col min="16148" max="16149" width="11.44140625" style="25" customWidth="1"/>
    <col min="16150" max="16150" width="13.5546875" style="25" customWidth="1"/>
    <col min="16151" max="16151" width="0.33203125" style="25" customWidth="1"/>
    <col min="16152" max="16154" width="0" style="25" hidden="1" customWidth="1"/>
    <col min="16155" max="16155" width="11.5546875" style="25" customWidth="1"/>
    <col min="16156" max="16156" width="6.44140625" style="25" customWidth="1"/>
    <col min="16157" max="16157" width="13.33203125" style="25" customWidth="1"/>
    <col min="16158" max="16158" width="11.88671875" style="25" bestFit="1" customWidth="1"/>
    <col min="16159" max="16159" width="12.88671875" style="25" customWidth="1"/>
    <col min="16160" max="16161" width="0" style="25" hidden="1" customWidth="1"/>
    <col min="16162" max="16163" width="9.109375" style="25"/>
    <col min="16164" max="16164" width="12.6640625" style="25" bestFit="1" customWidth="1"/>
    <col min="16165" max="16384" width="9.109375" style="25"/>
  </cols>
  <sheetData>
    <row r="1" spans="1:36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2"/>
      <c r="AH1" s="2"/>
    </row>
    <row r="2" spans="1:36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2"/>
      <c r="AH2" s="2"/>
    </row>
    <row r="3" spans="1:36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5"/>
      <c r="AH3" s="5"/>
    </row>
    <row r="4" spans="1:36" s="6" customFormat="1" ht="17.399999999999999">
      <c r="A4" s="91" t="s">
        <v>83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5"/>
      <c r="AH4" s="5"/>
    </row>
    <row r="5" spans="1:36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76" t="s">
        <v>16</v>
      </c>
      <c r="AG5" s="13"/>
      <c r="AH5" s="14"/>
    </row>
    <row r="6" spans="1:36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76"/>
      <c r="AG6" s="10" t="s">
        <v>36</v>
      </c>
      <c r="AH6" s="14"/>
    </row>
    <row r="7" spans="1:36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2">
        <v>21</v>
      </c>
      <c r="AG7" s="23">
        <v>16</v>
      </c>
      <c r="AH7" s="24"/>
    </row>
    <row r="8" spans="1:36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 t="shared" ref="O8:O15" si="0">N8/8*1.5*G8</f>
        <v>599927.88461538462</v>
      </c>
      <c r="P8" s="33">
        <f t="shared" ref="P8:P15" si="1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2">Q8-V8-AD8</f>
        <v>24931425.480769228</v>
      </c>
      <c r="AF8" s="37">
        <v>0</v>
      </c>
      <c r="AG8" s="2" t="str">
        <f>IF($Q8=0,"","A")</f>
        <v>A</v>
      </c>
      <c r="AH8" s="2"/>
    </row>
    <row r="9" spans="1:36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3">SUM(I9:M9)/SUM(D9:F9)</f>
        <v>797307.69230769225</v>
      </c>
      <c r="O9" s="33">
        <f t="shared" si="0"/>
        <v>1046466.3461538462</v>
      </c>
      <c r="P9" s="33">
        <f t="shared" si="1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2"/>
        <v>19766084.134615388</v>
      </c>
      <c r="AF9" s="37">
        <v>1</v>
      </c>
      <c r="AG9" s="2" t="str">
        <f t="shared" ref="AG9:AG15" si="17">IF($Q9=0,"","A")</f>
        <v>A</v>
      </c>
      <c r="AH9" s="2"/>
    </row>
    <row r="10" spans="1:36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3"/>
        <v>835769.23076923075</v>
      </c>
      <c r="O10" s="33">
        <f t="shared" si="0"/>
        <v>0</v>
      </c>
      <c r="P10" s="33">
        <f t="shared" si="1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2"/>
        <v>18010134.615384612</v>
      </c>
      <c r="AF10" s="37">
        <v>1</v>
      </c>
      <c r="AG10" s="2" t="str">
        <f>IF($Q10=0,"","A")</f>
        <v>A</v>
      </c>
      <c r="AH10" s="2"/>
    </row>
    <row r="11" spans="1:36" s="3" customFormat="1" ht="19.5" customHeight="1">
      <c r="A11" s="28"/>
      <c r="B11" s="29"/>
      <c r="C11" s="30"/>
      <c r="D11" s="31"/>
      <c r="E11" s="31"/>
      <c r="F11" s="31"/>
      <c r="G11" s="31"/>
      <c r="H11" s="31"/>
      <c r="I11" s="32"/>
      <c r="J11" s="33"/>
      <c r="K11" s="33"/>
      <c r="L11" s="33"/>
      <c r="M11" s="33"/>
      <c r="N11" s="33"/>
      <c r="O11" s="33"/>
      <c r="P11" s="33"/>
      <c r="Q11" s="34"/>
      <c r="R11" s="35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6"/>
      <c r="AF11" s="37"/>
      <c r="AG11" s="2"/>
      <c r="AH11" s="2"/>
    </row>
    <row r="12" spans="1:36" s="3" customFormat="1" ht="19.5" customHeight="1">
      <c r="A12" s="28"/>
      <c r="B12" s="29"/>
      <c r="C12" s="30"/>
      <c r="D12" s="31"/>
      <c r="E12" s="31"/>
      <c r="F12" s="31"/>
      <c r="G12" s="31"/>
      <c r="H12" s="31"/>
      <c r="I12" s="32"/>
      <c r="J12" s="33"/>
      <c r="K12" s="33"/>
      <c r="L12" s="33"/>
      <c r="M12" s="33"/>
      <c r="N12" s="33"/>
      <c r="O12" s="33"/>
      <c r="P12" s="33"/>
      <c r="Q12" s="34"/>
      <c r="R12" s="3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6"/>
      <c r="AF12" s="37"/>
      <c r="AG12" s="2"/>
      <c r="AH12" s="2"/>
      <c r="AJ12" s="38"/>
    </row>
    <row r="13" spans="1:36" s="3" customFormat="1" ht="19.5" customHeight="1">
      <c r="A13" s="28"/>
      <c r="B13" s="29"/>
      <c r="C13" s="30"/>
      <c r="D13" s="31"/>
      <c r="E13" s="31"/>
      <c r="F13" s="31"/>
      <c r="G13" s="31"/>
      <c r="H13" s="31"/>
      <c r="I13" s="32"/>
      <c r="J13" s="33"/>
      <c r="K13" s="33"/>
      <c r="L13" s="33"/>
      <c r="M13" s="33"/>
      <c r="N13" s="33"/>
      <c r="O13" s="33"/>
      <c r="P13" s="33"/>
      <c r="Q13" s="34"/>
      <c r="R13" s="3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6"/>
      <c r="AF13" s="37"/>
      <c r="AG13" s="2"/>
      <c r="AH13" s="2"/>
    </row>
    <row r="14" spans="1:36" s="3" customFormat="1" ht="19.5" customHeight="1">
      <c r="A14" s="28"/>
      <c r="B14" s="29"/>
      <c r="C14" s="30"/>
      <c r="D14" s="31"/>
      <c r="E14" s="31"/>
      <c r="F14" s="31"/>
      <c r="G14" s="31"/>
      <c r="H14" s="31"/>
      <c r="I14" s="32"/>
      <c r="J14" s="33"/>
      <c r="K14" s="33"/>
      <c r="L14" s="33"/>
      <c r="M14" s="33"/>
      <c r="N14" s="33"/>
      <c r="O14" s="33"/>
      <c r="P14" s="33"/>
      <c r="Q14" s="34"/>
      <c r="R14" s="3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6"/>
      <c r="AF14" s="37"/>
      <c r="AG14" s="2"/>
      <c r="AH14" s="2"/>
    </row>
    <row r="15" spans="1:36" s="3" customFormat="1" ht="19.5" customHeight="1">
      <c r="A15" s="28"/>
      <c r="B15" s="29"/>
      <c r="C15" s="30"/>
      <c r="D15" s="31"/>
      <c r="E15" s="31"/>
      <c r="F15" s="31"/>
      <c r="G15" s="31"/>
      <c r="H15" s="31"/>
      <c r="I15" s="32"/>
      <c r="J15" s="33"/>
      <c r="K15" s="33"/>
      <c r="L15" s="33"/>
      <c r="M15" s="33"/>
      <c r="N15" s="33"/>
      <c r="O15" s="33"/>
      <c r="P15" s="33"/>
      <c r="Q15" s="34"/>
      <c r="R15" s="3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6"/>
      <c r="AF15" s="37"/>
      <c r="AG15" s="2"/>
      <c r="AH15" s="2"/>
    </row>
    <row r="16" spans="1:36" s="3" customFormat="1" ht="23.25" customHeight="1" thickBot="1">
      <c r="A16" s="39"/>
      <c r="B16" s="41" t="s">
        <v>51</v>
      </c>
      <c r="C16" s="42"/>
      <c r="D16" s="43">
        <f>SUM(D8:D15)</f>
        <v>73</v>
      </c>
      <c r="E16" s="43">
        <f t="shared" ref="E16:AD16" si="18">SUM(E8:E15)</f>
        <v>2</v>
      </c>
      <c r="F16" s="43">
        <f t="shared" si="18"/>
        <v>3</v>
      </c>
      <c r="G16" s="43">
        <f t="shared" si="18"/>
        <v>10</v>
      </c>
      <c r="H16" s="43">
        <f t="shared" si="18"/>
        <v>4</v>
      </c>
      <c r="I16" s="43">
        <f t="shared" si="18"/>
        <v>49000000</v>
      </c>
      <c r="J16" s="43">
        <f t="shared" si="18"/>
        <v>11000000</v>
      </c>
      <c r="K16" s="43">
        <f t="shared" si="18"/>
        <v>2190000</v>
      </c>
      <c r="L16" s="43">
        <f t="shared" si="18"/>
        <v>4000000</v>
      </c>
      <c r="M16" s="43">
        <f>SUM(M8:M15)</f>
        <v>4000000</v>
      </c>
      <c r="N16" s="43"/>
      <c r="O16" s="43">
        <f>SUM(O8:O15)</f>
        <v>1646394.230769231</v>
      </c>
      <c r="P16" s="43">
        <f>SUM(P8:P15)</f>
        <v>1066538.4615384615</v>
      </c>
      <c r="Q16" s="43">
        <f t="shared" si="18"/>
        <v>70164855.769230768</v>
      </c>
      <c r="R16" s="43">
        <f t="shared" si="18"/>
        <v>60000000</v>
      </c>
      <c r="S16" s="43">
        <f t="shared" si="18"/>
        <v>4800000</v>
      </c>
      <c r="T16" s="43">
        <f t="shared" si="18"/>
        <v>900000</v>
      </c>
      <c r="U16" s="43">
        <f t="shared" si="18"/>
        <v>600000</v>
      </c>
      <c r="V16" s="43">
        <f t="shared" si="18"/>
        <v>6300000</v>
      </c>
      <c r="W16" s="43"/>
      <c r="X16" s="43"/>
      <c r="Y16" s="43"/>
      <c r="Z16" s="43"/>
      <c r="AA16" s="43">
        <f t="shared" si="18"/>
        <v>2</v>
      </c>
      <c r="AB16" s="43"/>
      <c r="AC16" s="43">
        <f t="shared" si="18"/>
        <v>15030865.38461538</v>
      </c>
      <c r="AD16" s="43">
        <f t="shared" si="18"/>
        <v>1157211.5384615378</v>
      </c>
      <c r="AE16" s="43">
        <f>SUM(AE8:AE15)</f>
        <v>62707644.230769232</v>
      </c>
      <c r="AF16" s="43">
        <f>SUM(AF8:AF15)</f>
        <v>2</v>
      </c>
      <c r="AG16" s="2" t="str">
        <f>IF($Q16=0,"","A")</f>
        <v>A</v>
      </c>
      <c r="AH16" s="2"/>
    </row>
    <row r="17" spans="1:35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24"/>
      <c r="AH17" s="2"/>
    </row>
    <row r="18" spans="1:35" ht="17.25" customHeight="1">
      <c r="A18" s="44"/>
      <c r="B18" s="49"/>
      <c r="C18" s="55" t="s">
        <v>56</v>
      </c>
      <c r="D18" s="64" t="s">
        <v>57</v>
      </c>
      <c r="E18" s="49"/>
      <c r="F18" s="49"/>
      <c r="G18" s="49"/>
      <c r="H18" s="49"/>
      <c r="I18" s="47"/>
      <c r="J18" s="47"/>
      <c r="K18" s="48"/>
      <c r="L18" s="48"/>
      <c r="M18" s="48"/>
      <c r="N18" s="48"/>
      <c r="O18" s="47"/>
      <c r="P18" s="49"/>
      <c r="Q18" s="48"/>
      <c r="R18" s="50"/>
      <c r="S18" s="50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24"/>
      <c r="AH18" s="2"/>
    </row>
    <row r="19" spans="1:35" ht="13.8">
      <c r="A19" s="47"/>
      <c r="B19" s="70" t="s">
        <v>53</v>
      </c>
      <c r="C19" s="70"/>
      <c r="D19" s="26"/>
      <c r="E19" s="49"/>
      <c r="F19" s="70"/>
      <c r="G19" s="70"/>
      <c r="H19" s="70"/>
      <c r="I19" s="70"/>
      <c r="J19" s="49"/>
      <c r="K19" s="24"/>
      <c r="L19" s="24"/>
      <c r="M19" s="24"/>
      <c r="N19" s="24"/>
      <c r="O19" s="49"/>
      <c r="Q19" s="24"/>
      <c r="R19" s="49"/>
      <c r="S19" s="49"/>
      <c r="T19" s="70" t="s">
        <v>54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24"/>
      <c r="AH19" s="2"/>
    </row>
    <row r="20" spans="1:35">
      <c r="A20" s="52"/>
      <c r="B20" s="54"/>
      <c r="C20" s="55"/>
      <c r="D20" s="55"/>
      <c r="E20" s="54"/>
      <c r="F20" s="54"/>
      <c r="G20" s="54"/>
      <c r="H20" s="54"/>
      <c r="I20" s="56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H20" s="57"/>
    </row>
    <row r="21" spans="1:35">
      <c r="A21" s="52"/>
      <c r="B21" s="54"/>
      <c r="C21" s="55"/>
      <c r="D21" s="64"/>
      <c r="E21" s="54"/>
      <c r="F21" s="54"/>
      <c r="G21" s="54"/>
      <c r="H21" s="54"/>
      <c r="I21" s="58"/>
      <c r="J21" s="54"/>
      <c r="O21" s="54"/>
      <c r="P21" s="54"/>
      <c r="Q21" s="55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8"/>
      <c r="AF21" s="55"/>
      <c r="AH21" s="57"/>
    </row>
    <row r="22" spans="1:35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9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H22" s="57"/>
    </row>
    <row r="23" spans="1:35">
      <c r="A23" s="52"/>
      <c r="B23" s="54"/>
      <c r="C23" s="55"/>
      <c r="D23" s="55"/>
      <c r="E23" s="54"/>
      <c r="F23" s="54"/>
      <c r="G23" s="54"/>
      <c r="H23" s="54"/>
      <c r="I23" s="55"/>
      <c r="J23" s="54"/>
      <c r="O23" s="54"/>
      <c r="P23" s="54"/>
      <c r="Q23" s="55"/>
      <c r="R23" s="54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H23" s="57"/>
    </row>
    <row r="24" spans="1:35">
      <c r="A24" s="60"/>
      <c r="B24" s="71"/>
      <c r="C24" s="71"/>
      <c r="D24" s="27"/>
      <c r="E24" s="61"/>
      <c r="F24" s="71"/>
      <c r="G24" s="71"/>
      <c r="H24" s="71"/>
      <c r="I24" s="71"/>
      <c r="J24" s="61"/>
      <c r="O24" s="61"/>
      <c r="P24" s="61"/>
      <c r="R24" s="61"/>
      <c r="S24" s="61"/>
      <c r="T24" s="61"/>
      <c r="U24" s="72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</row>
    <row r="25" spans="1:35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</row>
    <row r="26" spans="1:35">
      <c r="A26" s="60"/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I26" s="62"/>
    </row>
    <row r="27" spans="1:35">
      <c r="B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</row>
    <row r="28" spans="1:35">
      <c r="C28" s="25"/>
    </row>
    <row r="29" spans="1:35">
      <c r="C29" s="25"/>
    </row>
    <row r="30" spans="1:35">
      <c r="C30" s="25"/>
    </row>
    <row r="31" spans="1:35">
      <c r="C31" s="25"/>
      <c r="O31" s="25">
        <f>2200000</f>
        <v>2200000</v>
      </c>
    </row>
    <row r="32" spans="1:35">
      <c r="C32" s="25"/>
      <c r="O32" s="25">
        <v>1000000</v>
      </c>
    </row>
    <row r="33" spans="3:16">
      <c r="C33" s="25"/>
      <c r="O33" s="25">
        <f>600000</f>
        <v>600000</v>
      </c>
    </row>
    <row r="34" spans="3:16">
      <c r="C34" s="25"/>
    </row>
    <row r="35" spans="3:16">
      <c r="C35" s="25"/>
    </row>
    <row r="36" spans="3:16">
      <c r="C36" s="25"/>
    </row>
    <row r="42" spans="3:16" ht="13.8">
      <c r="I42" s="63"/>
    </row>
    <row r="47" spans="3:16">
      <c r="J47" s="62"/>
      <c r="O47" s="62"/>
      <c r="P47" s="62"/>
    </row>
  </sheetData>
  <mergeCells count="28">
    <mergeCell ref="A4:AF4"/>
    <mergeCell ref="A1:Q1"/>
    <mergeCell ref="R1:AF1"/>
    <mergeCell ref="A2:I2"/>
    <mergeCell ref="R2:AF2"/>
    <mergeCell ref="A3:AF3"/>
    <mergeCell ref="R5:R6"/>
    <mergeCell ref="A5:A6"/>
    <mergeCell ref="B5:B6"/>
    <mergeCell ref="C5:C6"/>
    <mergeCell ref="D5:F5"/>
    <mergeCell ref="G5:H5"/>
    <mergeCell ref="I5:I6"/>
    <mergeCell ref="J5:M5"/>
    <mergeCell ref="N5:N6"/>
    <mergeCell ref="O5:P5"/>
    <mergeCell ref="Q5:Q6"/>
    <mergeCell ref="S5:V5"/>
    <mergeCell ref="W5:Y5"/>
    <mergeCell ref="AE5:AE6"/>
    <mergeCell ref="AF5:AF6"/>
    <mergeCell ref="T17:AF17"/>
    <mergeCell ref="B19:C19"/>
    <mergeCell ref="F19:I19"/>
    <mergeCell ref="T19:AF19"/>
    <mergeCell ref="B24:C24"/>
    <mergeCell ref="F24:I24"/>
    <mergeCell ref="U24:AF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1E01-83F9-4962-AB07-2178F6A774CF}">
  <dimension ref="A1:AH698"/>
  <sheetViews>
    <sheetView workbookViewId="0">
      <selection activeCell="E22" sqref="E22"/>
    </sheetView>
  </sheetViews>
  <sheetFormatPr defaultColWidth="9.109375" defaultRowHeight="14.4"/>
  <cols>
    <col min="1" max="1" width="9.77734375" style="25" customWidth="1"/>
    <col min="2" max="2" width="0.109375" customWidth="1"/>
    <col min="3" max="3" width="13" style="25" customWidth="1"/>
    <col min="4" max="4" width="14.21875" style="57" customWidth="1"/>
    <col min="5" max="5" width="17.44140625" style="25" customWidth="1"/>
    <col min="6" max="6" width="17.6640625" style="25" customWidth="1"/>
    <col min="7" max="7" width="9.33203125" style="25" hidden="1" customWidth="1"/>
    <col min="8" max="8" width="9.109375" style="25" hidden="1" customWidth="1"/>
    <col min="9" max="10" width="9.109375" style="25"/>
    <col min="11" max="11" width="12.6640625" style="25" bestFit="1" customWidth="1"/>
    <col min="12" max="234" width="9.109375" style="25"/>
    <col min="235" max="235" width="4.33203125" style="25" customWidth="1"/>
    <col min="236" max="236" width="0.109375" style="25" customWidth="1"/>
    <col min="237" max="237" width="4.5546875" style="25" customWidth="1"/>
    <col min="238" max="238" width="7.44140625" style="25" customWidth="1"/>
    <col min="239" max="239" width="5.109375" style="25" customWidth="1"/>
    <col min="240" max="240" width="5.44140625" style="25" customWidth="1"/>
    <col min="241" max="241" width="5.6640625" style="25" customWidth="1"/>
    <col min="242" max="242" width="6" style="25" customWidth="1"/>
    <col min="243" max="243" width="5.109375" style="25" bestFit="1" customWidth="1"/>
    <col min="244" max="244" width="0" style="25" hidden="1" customWidth="1"/>
    <col min="245" max="245" width="12.33203125" style="25" customWidth="1"/>
    <col min="246" max="246" width="10.6640625" style="25" customWidth="1"/>
    <col min="247" max="247" width="10.109375" style="25" customWidth="1"/>
    <col min="248" max="248" width="9.88671875" style="25" customWidth="1"/>
    <col min="249" max="249" width="11.33203125" style="25" bestFit="1" customWidth="1"/>
    <col min="250" max="250" width="11.5546875" style="25" customWidth="1"/>
    <col min="251" max="252" width="11.44140625" style="25" customWidth="1"/>
    <col min="253" max="253" width="13.5546875" style="25" customWidth="1"/>
    <col min="254" max="254" width="0.33203125" style="25" customWidth="1"/>
    <col min="255" max="257" width="0" style="25" hidden="1" customWidth="1"/>
    <col min="258" max="258" width="11.5546875" style="25" customWidth="1"/>
    <col min="259" max="259" width="6.44140625" style="25" customWidth="1"/>
    <col min="260" max="260" width="13.33203125" style="25" customWidth="1"/>
    <col min="261" max="261" width="11.88671875" style="25" bestFit="1" customWidth="1"/>
    <col min="262" max="262" width="12.88671875" style="25" customWidth="1"/>
    <col min="263" max="264" width="0" style="25" hidden="1" customWidth="1"/>
    <col min="265" max="266" width="9.109375" style="25"/>
    <col min="267" max="267" width="12.6640625" style="25" bestFit="1" customWidth="1"/>
    <col min="268" max="490" width="9.109375" style="25"/>
    <col min="491" max="491" width="4.33203125" style="25" customWidth="1"/>
    <col min="492" max="492" width="0.109375" style="25" customWidth="1"/>
    <col min="493" max="493" width="4.5546875" style="25" customWidth="1"/>
    <col min="494" max="494" width="7.44140625" style="25" customWidth="1"/>
    <col min="495" max="495" width="5.109375" style="25" customWidth="1"/>
    <col min="496" max="496" width="5.44140625" style="25" customWidth="1"/>
    <col min="497" max="497" width="5.6640625" style="25" customWidth="1"/>
    <col min="498" max="498" width="6" style="25" customWidth="1"/>
    <col min="499" max="499" width="5.109375" style="25" bestFit="1" customWidth="1"/>
    <col min="500" max="500" width="0" style="25" hidden="1" customWidth="1"/>
    <col min="501" max="501" width="12.33203125" style="25" customWidth="1"/>
    <col min="502" max="502" width="10.6640625" style="25" customWidth="1"/>
    <col min="503" max="503" width="10.109375" style="25" customWidth="1"/>
    <col min="504" max="504" width="9.88671875" style="25" customWidth="1"/>
    <col min="505" max="505" width="11.33203125" style="25" bestFit="1" customWidth="1"/>
    <col min="506" max="506" width="11.5546875" style="25" customWidth="1"/>
    <col min="507" max="508" width="11.44140625" style="25" customWidth="1"/>
    <col min="509" max="509" width="13.5546875" style="25" customWidth="1"/>
    <col min="510" max="510" width="0.33203125" style="25" customWidth="1"/>
    <col min="511" max="513" width="0" style="25" hidden="1" customWidth="1"/>
    <col min="514" max="514" width="11.5546875" style="25" customWidth="1"/>
    <col min="515" max="515" width="6.44140625" style="25" customWidth="1"/>
    <col min="516" max="516" width="13.33203125" style="25" customWidth="1"/>
    <col min="517" max="517" width="11.88671875" style="25" bestFit="1" customWidth="1"/>
    <col min="518" max="518" width="12.88671875" style="25" customWidth="1"/>
    <col min="519" max="520" width="0" style="25" hidden="1" customWidth="1"/>
    <col min="521" max="522" width="9.109375" style="25"/>
    <col min="523" max="523" width="12.6640625" style="25" bestFit="1" customWidth="1"/>
    <col min="524" max="746" width="9.109375" style="25"/>
    <col min="747" max="747" width="4.33203125" style="25" customWidth="1"/>
    <col min="748" max="748" width="0.109375" style="25" customWidth="1"/>
    <col min="749" max="749" width="4.5546875" style="25" customWidth="1"/>
    <col min="750" max="750" width="7.44140625" style="25" customWidth="1"/>
    <col min="751" max="751" width="5.109375" style="25" customWidth="1"/>
    <col min="752" max="752" width="5.44140625" style="25" customWidth="1"/>
    <col min="753" max="753" width="5.6640625" style="25" customWidth="1"/>
    <col min="754" max="754" width="6" style="25" customWidth="1"/>
    <col min="755" max="755" width="5.109375" style="25" bestFit="1" customWidth="1"/>
    <col min="756" max="756" width="0" style="25" hidden="1" customWidth="1"/>
    <col min="757" max="757" width="12.33203125" style="25" customWidth="1"/>
    <col min="758" max="758" width="10.6640625" style="25" customWidth="1"/>
    <col min="759" max="759" width="10.109375" style="25" customWidth="1"/>
    <col min="760" max="760" width="9.88671875" style="25" customWidth="1"/>
    <col min="761" max="761" width="11.33203125" style="25" bestFit="1" customWidth="1"/>
    <col min="762" max="762" width="11.5546875" style="25" customWidth="1"/>
    <col min="763" max="764" width="11.44140625" style="25" customWidth="1"/>
    <col min="765" max="765" width="13.5546875" style="25" customWidth="1"/>
    <col min="766" max="766" width="0.33203125" style="25" customWidth="1"/>
    <col min="767" max="769" width="0" style="25" hidden="1" customWidth="1"/>
    <col min="770" max="770" width="11.5546875" style="25" customWidth="1"/>
    <col min="771" max="771" width="6.44140625" style="25" customWidth="1"/>
    <col min="772" max="772" width="13.33203125" style="25" customWidth="1"/>
    <col min="773" max="773" width="11.88671875" style="25" bestFit="1" customWidth="1"/>
    <col min="774" max="774" width="12.88671875" style="25" customWidth="1"/>
    <col min="775" max="776" width="0" style="25" hidden="1" customWidth="1"/>
    <col min="777" max="778" width="9.109375" style="25"/>
    <col min="779" max="779" width="12.6640625" style="25" bestFit="1" customWidth="1"/>
    <col min="780" max="1002" width="9.109375" style="25"/>
    <col min="1003" max="1003" width="4.33203125" style="25" customWidth="1"/>
    <col min="1004" max="1004" width="0.109375" style="25" customWidth="1"/>
    <col min="1005" max="1005" width="4.5546875" style="25" customWidth="1"/>
    <col min="1006" max="1006" width="7.44140625" style="25" customWidth="1"/>
    <col min="1007" max="1007" width="5.109375" style="25" customWidth="1"/>
    <col min="1008" max="1008" width="5.44140625" style="25" customWidth="1"/>
    <col min="1009" max="1009" width="5.6640625" style="25" customWidth="1"/>
    <col min="1010" max="1010" width="6" style="25" customWidth="1"/>
    <col min="1011" max="1011" width="5.109375" style="25" bestFit="1" customWidth="1"/>
    <col min="1012" max="1012" width="0" style="25" hidden="1" customWidth="1"/>
    <col min="1013" max="1013" width="12.33203125" style="25" customWidth="1"/>
    <col min="1014" max="1014" width="10.6640625" style="25" customWidth="1"/>
    <col min="1015" max="1015" width="10.109375" style="25" customWidth="1"/>
    <col min="1016" max="1016" width="9.88671875" style="25" customWidth="1"/>
    <col min="1017" max="1017" width="11.33203125" style="25" bestFit="1" customWidth="1"/>
    <col min="1018" max="1018" width="11.5546875" style="25" customWidth="1"/>
    <col min="1019" max="1020" width="11.44140625" style="25" customWidth="1"/>
    <col min="1021" max="1021" width="13.5546875" style="25" customWidth="1"/>
    <col min="1022" max="1022" width="0.33203125" style="25" customWidth="1"/>
    <col min="1023" max="1025" width="0" style="25" hidden="1" customWidth="1"/>
    <col min="1026" max="1026" width="11.5546875" style="25" customWidth="1"/>
    <col min="1027" max="1027" width="6.44140625" style="25" customWidth="1"/>
    <col min="1028" max="1028" width="13.33203125" style="25" customWidth="1"/>
    <col min="1029" max="1029" width="11.88671875" style="25" bestFit="1" customWidth="1"/>
    <col min="1030" max="1030" width="12.88671875" style="25" customWidth="1"/>
    <col min="1031" max="1032" width="0" style="25" hidden="1" customWidth="1"/>
    <col min="1033" max="1034" width="9.109375" style="25"/>
    <col min="1035" max="1035" width="12.6640625" style="25" bestFit="1" customWidth="1"/>
    <col min="1036" max="1258" width="9.109375" style="25"/>
    <col min="1259" max="1259" width="4.33203125" style="25" customWidth="1"/>
    <col min="1260" max="1260" width="0.109375" style="25" customWidth="1"/>
    <col min="1261" max="1261" width="4.5546875" style="25" customWidth="1"/>
    <col min="1262" max="1262" width="7.44140625" style="25" customWidth="1"/>
    <col min="1263" max="1263" width="5.109375" style="25" customWidth="1"/>
    <col min="1264" max="1264" width="5.44140625" style="25" customWidth="1"/>
    <col min="1265" max="1265" width="5.6640625" style="25" customWidth="1"/>
    <col min="1266" max="1266" width="6" style="25" customWidth="1"/>
    <col min="1267" max="1267" width="5.109375" style="25" bestFit="1" customWidth="1"/>
    <col min="1268" max="1268" width="0" style="25" hidden="1" customWidth="1"/>
    <col min="1269" max="1269" width="12.33203125" style="25" customWidth="1"/>
    <col min="1270" max="1270" width="10.6640625" style="25" customWidth="1"/>
    <col min="1271" max="1271" width="10.109375" style="25" customWidth="1"/>
    <col min="1272" max="1272" width="9.88671875" style="25" customWidth="1"/>
    <col min="1273" max="1273" width="11.33203125" style="25" bestFit="1" customWidth="1"/>
    <col min="1274" max="1274" width="11.5546875" style="25" customWidth="1"/>
    <col min="1275" max="1276" width="11.44140625" style="25" customWidth="1"/>
    <col min="1277" max="1277" width="13.5546875" style="25" customWidth="1"/>
    <col min="1278" max="1278" width="0.33203125" style="25" customWidth="1"/>
    <col min="1279" max="1281" width="0" style="25" hidden="1" customWidth="1"/>
    <col min="1282" max="1282" width="11.5546875" style="25" customWidth="1"/>
    <col min="1283" max="1283" width="6.44140625" style="25" customWidth="1"/>
    <col min="1284" max="1284" width="13.33203125" style="25" customWidth="1"/>
    <col min="1285" max="1285" width="11.88671875" style="25" bestFit="1" customWidth="1"/>
    <col min="1286" max="1286" width="12.88671875" style="25" customWidth="1"/>
    <col min="1287" max="1288" width="0" style="25" hidden="1" customWidth="1"/>
    <col min="1289" max="1290" width="9.109375" style="25"/>
    <col min="1291" max="1291" width="12.6640625" style="25" bestFit="1" customWidth="1"/>
    <col min="1292" max="1514" width="9.109375" style="25"/>
    <col min="1515" max="1515" width="4.33203125" style="25" customWidth="1"/>
    <col min="1516" max="1516" width="0.109375" style="25" customWidth="1"/>
    <col min="1517" max="1517" width="4.5546875" style="25" customWidth="1"/>
    <col min="1518" max="1518" width="7.44140625" style="25" customWidth="1"/>
    <col min="1519" max="1519" width="5.109375" style="25" customWidth="1"/>
    <col min="1520" max="1520" width="5.44140625" style="25" customWidth="1"/>
    <col min="1521" max="1521" width="5.6640625" style="25" customWidth="1"/>
    <col min="1522" max="1522" width="6" style="25" customWidth="1"/>
    <col min="1523" max="1523" width="5.109375" style="25" bestFit="1" customWidth="1"/>
    <col min="1524" max="1524" width="0" style="25" hidden="1" customWidth="1"/>
    <col min="1525" max="1525" width="12.33203125" style="25" customWidth="1"/>
    <col min="1526" max="1526" width="10.6640625" style="25" customWidth="1"/>
    <col min="1527" max="1527" width="10.109375" style="25" customWidth="1"/>
    <col min="1528" max="1528" width="9.88671875" style="25" customWidth="1"/>
    <col min="1529" max="1529" width="11.33203125" style="25" bestFit="1" customWidth="1"/>
    <col min="1530" max="1530" width="11.5546875" style="25" customWidth="1"/>
    <col min="1531" max="1532" width="11.44140625" style="25" customWidth="1"/>
    <col min="1533" max="1533" width="13.5546875" style="25" customWidth="1"/>
    <col min="1534" max="1534" width="0.33203125" style="25" customWidth="1"/>
    <col min="1535" max="1537" width="0" style="25" hidden="1" customWidth="1"/>
    <col min="1538" max="1538" width="11.5546875" style="25" customWidth="1"/>
    <col min="1539" max="1539" width="6.44140625" style="25" customWidth="1"/>
    <col min="1540" max="1540" width="13.33203125" style="25" customWidth="1"/>
    <col min="1541" max="1541" width="11.88671875" style="25" bestFit="1" customWidth="1"/>
    <col min="1542" max="1542" width="12.88671875" style="25" customWidth="1"/>
    <col min="1543" max="1544" width="0" style="25" hidden="1" customWidth="1"/>
    <col min="1545" max="1546" width="9.109375" style="25"/>
    <col min="1547" max="1547" width="12.6640625" style="25" bestFit="1" customWidth="1"/>
    <col min="1548" max="1770" width="9.109375" style="25"/>
    <col min="1771" max="1771" width="4.33203125" style="25" customWidth="1"/>
    <col min="1772" max="1772" width="0.109375" style="25" customWidth="1"/>
    <col min="1773" max="1773" width="4.5546875" style="25" customWidth="1"/>
    <col min="1774" max="1774" width="7.44140625" style="25" customWidth="1"/>
    <col min="1775" max="1775" width="5.109375" style="25" customWidth="1"/>
    <col min="1776" max="1776" width="5.44140625" style="25" customWidth="1"/>
    <col min="1777" max="1777" width="5.6640625" style="25" customWidth="1"/>
    <col min="1778" max="1778" width="6" style="25" customWidth="1"/>
    <col min="1779" max="1779" width="5.109375" style="25" bestFit="1" customWidth="1"/>
    <col min="1780" max="1780" width="0" style="25" hidden="1" customWidth="1"/>
    <col min="1781" max="1781" width="12.33203125" style="25" customWidth="1"/>
    <col min="1782" max="1782" width="10.6640625" style="25" customWidth="1"/>
    <col min="1783" max="1783" width="10.109375" style="25" customWidth="1"/>
    <col min="1784" max="1784" width="9.88671875" style="25" customWidth="1"/>
    <col min="1785" max="1785" width="11.33203125" style="25" bestFit="1" customWidth="1"/>
    <col min="1786" max="1786" width="11.5546875" style="25" customWidth="1"/>
    <col min="1787" max="1788" width="11.44140625" style="25" customWidth="1"/>
    <col min="1789" max="1789" width="13.5546875" style="25" customWidth="1"/>
    <col min="1790" max="1790" width="0.33203125" style="25" customWidth="1"/>
    <col min="1791" max="1793" width="0" style="25" hidden="1" customWidth="1"/>
    <col min="1794" max="1794" width="11.5546875" style="25" customWidth="1"/>
    <col min="1795" max="1795" width="6.44140625" style="25" customWidth="1"/>
    <col min="1796" max="1796" width="13.33203125" style="25" customWidth="1"/>
    <col min="1797" max="1797" width="11.88671875" style="25" bestFit="1" customWidth="1"/>
    <col min="1798" max="1798" width="12.88671875" style="25" customWidth="1"/>
    <col min="1799" max="1800" width="0" style="25" hidden="1" customWidth="1"/>
    <col min="1801" max="1802" width="9.109375" style="25"/>
    <col min="1803" max="1803" width="12.6640625" style="25" bestFit="1" customWidth="1"/>
    <col min="1804" max="2026" width="9.109375" style="25"/>
    <col min="2027" max="2027" width="4.33203125" style="25" customWidth="1"/>
    <col min="2028" max="2028" width="0.109375" style="25" customWidth="1"/>
    <col min="2029" max="2029" width="4.5546875" style="25" customWidth="1"/>
    <col min="2030" max="2030" width="7.44140625" style="25" customWidth="1"/>
    <col min="2031" max="2031" width="5.109375" style="25" customWidth="1"/>
    <col min="2032" max="2032" width="5.44140625" style="25" customWidth="1"/>
    <col min="2033" max="2033" width="5.6640625" style="25" customWidth="1"/>
    <col min="2034" max="2034" width="6" style="25" customWidth="1"/>
    <col min="2035" max="2035" width="5.109375" style="25" bestFit="1" customWidth="1"/>
    <col min="2036" max="2036" width="0" style="25" hidden="1" customWidth="1"/>
    <col min="2037" max="2037" width="12.33203125" style="25" customWidth="1"/>
    <col min="2038" max="2038" width="10.6640625" style="25" customWidth="1"/>
    <col min="2039" max="2039" width="10.109375" style="25" customWidth="1"/>
    <col min="2040" max="2040" width="9.88671875" style="25" customWidth="1"/>
    <col min="2041" max="2041" width="11.33203125" style="25" bestFit="1" customWidth="1"/>
    <col min="2042" max="2042" width="11.5546875" style="25" customWidth="1"/>
    <col min="2043" max="2044" width="11.44140625" style="25" customWidth="1"/>
    <col min="2045" max="2045" width="13.5546875" style="25" customWidth="1"/>
    <col min="2046" max="2046" width="0.33203125" style="25" customWidth="1"/>
    <col min="2047" max="2049" width="0" style="25" hidden="1" customWidth="1"/>
    <col min="2050" max="2050" width="11.5546875" style="25" customWidth="1"/>
    <col min="2051" max="2051" width="6.44140625" style="25" customWidth="1"/>
    <col min="2052" max="2052" width="13.33203125" style="25" customWidth="1"/>
    <col min="2053" max="2053" width="11.88671875" style="25" bestFit="1" customWidth="1"/>
    <col min="2054" max="2054" width="12.88671875" style="25" customWidth="1"/>
    <col min="2055" max="2056" width="0" style="25" hidden="1" customWidth="1"/>
    <col min="2057" max="2058" width="9.109375" style="25"/>
    <col min="2059" max="2059" width="12.6640625" style="25" bestFit="1" customWidth="1"/>
    <col min="2060" max="2282" width="9.109375" style="25"/>
    <col min="2283" max="2283" width="4.33203125" style="25" customWidth="1"/>
    <col min="2284" max="2284" width="0.109375" style="25" customWidth="1"/>
    <col min="2285" max="2285" width="4.5546875" style="25" customWidth="1"/>
    <col min="2286" max="2286" width="7.44140625" style="25" customWidth="1"/>
    <col min="2287" max="2287" width="5.109375" style="25" customWidth="1"/>
    <col min="2288" max="2288" width="5.44140625" style="25" customWidth="1"/>
    <col min="2289" max="2289" width="5.6640625" style="25" customWidth="1"/>
    <col min="2290" max="2290" width="6" style="25" customWidth="1"/>
    <col min="2291" max="2291" width="5.109375" style="25" bestFit="1" customWidth="1"/>
    <col min="2292" max="2292" width="0" style="25" hidden="1" customWidth="1"/>
    <col min="2293" max="2293" width="12.33203125" style="25" customWidth="1"/>
    <col min="2294" max="2294" width="10.6640625" style="25" customWidth="1"/>
    <col min="2295" max="2295" width="10.109375" style="25" customWidth="1"/>
    <col min="2296" max="2296" width="9.88671875" style="25" customWidth="1"/>
    <col min="2297" max="2297" width="11.33203125" style="25" bestFit="1" customWidth="1"/>
    <col min="2298" max="2298" width="11.5546875" style="25" customWidth="1"/>
    <col min="2299" max="2300" width="11.44140625" style="25" customWidth="1"/>
    <col min="2301" max="2301" width="13.5546875" style="25" customWidth="1"/>
    <col min="2302" max="2302" width="0.33203125" style="25" customWidth="1"/>
    <col min="2303" max="2305" width="0" style="25" hidden="1" customWidth="1"/>
    <col min="2306" max="2306" width="11.5546875" style="25" customWidth="1"/>
    <col min="2307" max="2307" width="6.44140625" style="25" customWidth="1"/>
    <col min="2308" max="2308" width="13.33203125" style="25" customWidth="1"/>
    <col min="2309" max="2309" width="11.88671875" style="25" bestFit="1" customWidth="1"/>
    <col min="2310" max="2310" width="12.88671875" style="25" customWidth="1"/>
    <col min="2311" max="2312" width="0" style="25" hidden="1" customWidth="1"/>
    <col min="2313" max="2314" width="9.109375" style="25"/>
    <col min="2315" max="2315" width="12.6640625" style="25" bestFit="1" customWidth="1"/>
    <col min="2316" max="2538" width="9.109375" style="25"/>
    <col min="2539" max="2539" width="4.33203125" style="25" customWidth="1"/>
    <col min="2540" max="2540" width="0.109375" style="25" customWidth="1"/>
    <col min="2541" max="2541" width="4.5546875" style="25" customWidth="1"/>
    <col min="2542" max="2542" width="7.44140625" style="25" customWidth="1"/>
    <col min="2543" max="2543" width="5.109375" style="25" customWidth="1"/>
    <col min="2544" max="2544" width="5.44140625" style="25" customWidth="1"/>
    <col min="2545" max="2545" width="5.6640625" style="25" customWidth="1"/>
    <col min="2546" max="2546" width="6" style="25" customWidth="1"/>
    <col min="2547" max="2547" width="5.109375" style="25" bestFit="1" customWidth="1"/>
    <col min="2548" max="2548" width="0" style="25" hidden="1" customWidth="1"/>
    <col min="2549" max="2549" width="12.33203125" style="25" customWidth="1"/>
    <col min="2550" max="2550" width="10.6640625" style="25" customWidth="1"/>
    <col min="2551" max="2551" width="10.109375" style="25" customWidth="1"/>
    <col min="2552" max="2552" width="9.88671875" style="25" customWidth="1"/>
    <col min="2553" max="2553" width="11.33203125" style="25" bestFit="1" customWidth="1"/>
    <col min="2554" max="2554" width="11.5546875" style="25" customWidth="1"/>
    <col min="2555" max="2556" width="11.44140625" style="25" customWidth="1"/>
    <col min="2557" max="2557" width="13.5546875" style="25" customWidth="1"/>
    <col min="2558" max="2558" width="0.33203125" style="25" customWidth="1"/>
    <col min="2559" max="2561" width="0" style="25" hidden="1" customWidth="1"/>
    <col min="2562" max="2562" width="11.5546875" style="25" customWidth="1"/>
    <col min="2563" max="2563" width="6.44140625" style="25" customWidth="1"/>
    <col min="2564" max="2564" width="13.33203125" style="25" customWidth="1"/>
    <col min="2565" max="2565" width="11.88671875" style="25" bestFit="1" customWidth="1"/>
    <col min="2566" max="2566" width="12.88671875" style="25" customWidth="1"/>
    <col min="2567" max="2568" width="0" style="25" hidden="1" customWidth="1"/>
    <col min="2569" max="2570" width="9.109375" style="25"/>
    <col min="2571" max="2571" width="12.6640625" style="25" bestFit="1" customWidth="1"/>
    <col min="2572" max="2794" width="9.109375" style="25"/>
    <col min="2795" max="2795" width="4.33203125" style="25" customWidth="1"/>
    <col min="2796" max="2796" width="0.109375" style="25" customWidth="1"/>
    <col min="2797" max="2797" width="4.5546875" style="25" customWidth="1"/>
    <col min="2798" max="2798" width="7.44140625" style="25" customWidth="1"/>
    <col min="2799" max="2799" width="5.109375" style="25" customWidth="1"/>
    <col min="2800" max="2800" width="5.44140625" style="25" customWidth="1"/>
    <col min="2801" max="2801" width="5.6640625" style="25" customWidth="1"/>
    <col min="2802" max="2802" width="6" style="25" customWidth="1"/>
    <col min="2803" max="2803" width="5.109375" style="25" bestFit="1" customWidth="1"/>
    <col min="2804" max="2804" width="0" style="25" hidden="1" customWidth="1"/>
    <col min="2805" max="2805" width="12.33203125" style="25" customWidth="1"/>
    <col min="2806" max="2806" width="10.6640625" style="25" customWidth="1"/>
    <col min="2807" max="2807" width="10.109375" style="25" customWidth="1"/>
    <col min="2808" max="2808" width="9.88671875" style="25" customWidth="1"/>
    <col min="2809" max="2809" width="11.33203125" style="25" bestFit="1" customWidth="1"/>
    <col min="2810" max="2810" width="11.5546875" style="25" customWidth="1"/>
    <col min="2811" max="2812" width="11.44140625" style="25" customWidth="1"/>
    <col min="2813" max="2813" width="13.5546875" style="25" customWidth="1"/>
    <col min="2814" max="2814" width="0.33203125" style="25" customWidth="1"/>
    <col min="2815" max="2817" width="0" style="25" hidden="1" customWidth="1"/>
    <col min="2818" max="2818" width="11.5546875" style="25" customWidth="1"/>
    <col min="2819" max="2819" width="6.44140625" style="25" customWidth="1"/>
    <col min="2820" max="2820" width="13.33203125" style="25" customWidth="1"/>
    <col min="2821" max="2821" width="11.88671875" style="25" bestFit="1" customWidth="1"/>
    <col min="2822" max="2822" width="12.88671875" style="25" customWidth="1"/>
    <col min="2823" max="2824" width="0" style="25" hidden="1" customWidth="1"/>
    <col min="2825" max="2826" width="9.109375" style="25"/>
    <col min="2827" max="2827" width="12.6640625" style="25" bestFit="1" customWidth="1"/>
    <col min="2828" max="3050" width="9.109375" style="25"/>
    <col min="3051" max="3051" width="4.33203125" style="25" customWidth="1"/>
    <col min="3052" max="3052" width="0.109375" style="25" customWidth="1"/>
    <col min="3053" max="3053" width="4.5546875" style="25" customWidth="1"/>
    <col min="3054" max="3054" width="7.44140625" style="25" customWidth="1"/>
    <col min="3055" max="3055" width="5.109375" style="25" customWidth="1"/>
    <col min="3056" max="3056" width="5.44140625" style="25" customWidth="1"/>
    <col min="3057" max="3057" width="5.6640625" style="25" customWidth="1"/>
    <col min="3058" max="3058" width="6" style="25" customWidth="1"/>
    <col min="3059" max="3059" width="5.109375" style="25" bestFit="1" customWidth="1"/>
    <col min="3060" max="3060" width="0" style="25" hidden="1" customWidth="1"/>
    <col min="3061" max="3061" width="12.33203125" style="25" customWidth="1"/>
    <col min="3062" max="3062" width="10.6640625" style="25" customWidth="1"/>
    <col min="3063" max="3063" width="10.109375" style="25" customWidth="1"/>
    <col min="3064" max="3064" width="9.88671875" style="25" customWidth="1"/>
    <col min="3065" max="3065" width="11.33203125" style="25" bestFit="1" customWidth="1"/>
    <col min="3066" max="3066" width="11.5546875" style="25" customWidth="1"/>
    <col min="3067" max="3068" width="11.44140625" style="25" customWidth="1"/>
    <col min="3069" max="3069" width="13.5546875" style="25" customWidth="1"/>
    <col min="3070" max="3070" width="0.33203125" style="25" customWidth="1"/>
    <col min="3071" max="3073" width="0" style="25" hidden="1" customWidth="1"/>
    <col min="3074" max="3074" width="11.5546875" style="25" customWidth="1"/>
    <col min="3075" max="3075" width="6.44140625" style="25" customWidth="1"/>
    <col min="3076" max="3076" width="13.33203125" style="25" customWidth="1"/>
    <col min="3077" max="3077" width="11.88671875" style="25" bestFit="1" customWidth="1"/>
    <col min="3078" max="3078" width="12.88671875" style="25" customWidth="1"/>
    <col min="3079" max="3080" width="0" style="25" hidden="1" customWidth="1"/>
    <col min="3081" max="3082" width="9.109375" style="25"/>
    <col min="3083" max="3083" width="12.6640625" style="25" bestFit="1" customWidth="1"/>
    <col min="3084" max="3306" width="9.109375" style="25"/>
    <col min="3307" max="3307" width="4.33203125" style="25" customWidth="1"/>
    <col min="3308" max="3308" width="0.109375" style="25" customWidth="1"/>
    <col min="3309" max="3309" width="4.5546875" style="25" customWidth="1"/>
    <col min="3310" max="3310" width="7.44140625" style="25" customWidth="1"/>
    <col min="3311" max="3311" width="5.109375" style="25" customWidth="1"/>
    <col min="3312" max="3312" width="5.44140625" style="25" customWidth="1"/>
    <col min="3313" max="3313" width="5.6640625" style="25" customWidth="1"/>
    <col min="3314" max="3314" width="6" style="25" customWidth="1"/>
    <col min="3315" max="3315" width="5.109375" style="25" bestFit="1" customWidth="1"/>
    <col min="3316" max="3316" width="0" style="25" hidden="1" customWidth="1"/>
    <col min="3317" max="3317" width="12.33203125" style="25" customWidth="1"/>
    <col min="3318" max="3318" width="10.6640625" style="25" customWidth="1"/>
    <col min="3319" max="3319" width="10.109375" style="25" customWidth="1"/>
    <col min="3320" max="3320" width="9.88671875" style="25" customWidth="1"/>
    <col min="3321" max="3321" width="11.33203125" style="25" bestFit="1" customWidth="1"/>
    <col min="3322" max="3322" width="11.5546875" style="25" customWidth="1"/>
    <col min="3323" max="3324" width="11.44140625" style="25" customWidth="1"/>
    <col min="3325" max="3325" width="13.5546875" style="25" customWidth="1"/>
    <col min="3326" max="3326" width="0.33203125" style="25" customWidth="1"/>
    <col min="3327" max="3329" width="0" style="25" hidden="1" customWidth="1"/>
    <col min="3330" max="3330" width="11.5546875" style="25" customWidth="1"/>
    <col min="3331" max="3331" width="6.44140625" style="25" customWidth="1"/>
    <col min="3332" max="3332" width="13.33203125" style="25" customWidth="1"/>
    <col min="3333" max="3333" width="11.88671875" style="25" bestFit="1" customWidth="1"/>
    <col min="3334" max="3334" width="12.88671875" style="25" customWidth="1"/>
    <col min="3335" max="3336" width="0" style="25" hidden="1" customWidth="1"/>
    <col min="3337" max="3338" width="9.109375" style="25"/>
    <col min="3339" max="3339" width="12.6640625" style="25" bestFit="1" customWidth="1"/>
    <col min="3340" max="3562" width="9.109375" style="25"/>
    <col min="3563" max="3563" width="4.33203125" style="25" customWidth="1"/>
    <col min="3564" max="3564" width="0.109375" style="25" customWidth="1"/>
    <col min="3565" max="3565" width="4.5546875" style="25" customWidth="1"/>
    <col min="3566" max="3566" width="7.44140625" style="25" customWidth="1"/>
    <col min="3567" max="3567" width="5.109375" style="25" customWidth="1"/>
    <col min="3568" max="3568" width="5.44140625" style="25" customWidth="1"/>
    <col min="3569" max="3569" width="5.6640625" style="25" customWidth="1"/>
    <col min="3570" max="3570" width="6" style="25" customWidth="1"/>
    <col min="3571" max="3571" width="5.109375" style="25" bestFit="1" customWidth="1"/>
    <col min="3572" max="3572" width="0" style="25" hidden="1" customWidth="1"/>
    <col min="3573" max="3573" width="12.33203125" style="25" customWidth="1"/>
    <col min="3574" max="3574" width="10.6640625" style="25" customWidth="1"/>
    <col min="3575" max="3575" width="10.109375" style="25" customWidth="1"/>
    <col min="3576" max="3576" width="9.88671875" style="25" customWidth="1"/>
    <col min="3577" max="3577" width="11.33203125" style="25" bestFit="1" customWidth="1"/>
    <col min="3578" max="3578" width="11.5546875" style="25" customWidth="1"/>
    <col min="3579" max="3580" width="11.44140625" style="25" customWidth="1"/>
    <col min="3581" max="3581" width="13.5546875" style="25" customWidth="1"/>
    <col min="3582" max="3582" width="0.33203125" style="25" customWidth="1"/>
    <col min="3583" max="3585" width="0" style="25" hidden="1" customWidth="1"/>
    <col min="3586" max="3586" width="11.5546875" style="25" customWidth="1"/>
    <col min="3587" max="3587" width="6.44140625" style="25" customWidth="1"/>
    <col min="3588" max="3588" width="13.33203125" style="25" customWidth="1"/>
    <col min="3589" max="3589" width="11.88671875" style="25" bestFit="1" customWidth="1"/>
    <col min="3590" max="3590" width="12.88671875" style="25" customWidth="1"/>
    <col min="3591" max="3592" width="0" style="25" hidden="1" customWidth="1"/>
    <col min="3593" max="3594" width="9.109375" style="25"/>
    <col min="3595" max="3595" width="12.6640625" style="25" bestFit="1" customWidth="1"/>
    <col min="3596" max="3818" width="9.109375" style="25"/>
    <col min="3819" max="3819" width="4.33203125" style="25" customWidth="1"/>
    <col min="3820" max="3820" width="0.109375" style="25" customWidth="1"/>
    <col min="3821" max="3821" width="4.5546875" style="25" customWidth="1"/>
    <col min="3822" max="3822" width="7.44140625" style="25" customWidth="1"/>
    <col min="3823" max="3823" width="5.109375" style="25" customWidth="1"/>
    <col min="3824" max="3824" width="5.44140625" style="25" customWidth="1"/>
    <col min="3825" max="3825" width="5.6640625" style="25" customWidth="1"/>
    <col min="3826" max="3826" width="6" style="25" customWidth="1"/>
    <col min="3827" max="3827" width="5.109375" style="25" bestFit="1" customWidth="1"/>
    <col min="3828" max="3828" width="0" style="25" hidden="1" customWidth="1"/>
    <col min="3829" max="3829" width="12.33203125" style="25" customWidth="1"/>
    <col min="3830" max="3830" width="10.6640625" style="25" customWidth="1"/>
    <col min="3831" max="3831" width="10.109375" style="25" customWidth="1"/>
    <col min="3832" max="3832" width="9.88671875" style="25" customWidth="1"/>
    <col min="3833" max="3833" width="11.33203125" style="25" bestFit="1" customWidth="1"/>
    <col min="3834" max="3834" width="11.5546875" style="25" customWidth="1"/>
    <col min="3835" max="3836" width="11.44140625" style="25" customWidth="1"/>
    <col min="3837" max="3837" width="13.5546875" style="25" customWidth="1"/>
    <col min="3838" max="3838" width="0.33203125" style="25" customWidth="1"/>
    <col min="3839" max="3841" width="0" style="25" hidden="1" customWidth="1"/>
    <col min="3842" max="3842" width="11.5546875" style="25" customWidth="1"/>
    <col min="3843" max="3843" width="6.44140625" style="25" customWidth="1"/>
    <col min="3844" max="3844" width="13.33203125" style="25" customWidth="1"/>
    <col min="3845" max="3845" width="11.88671875" style="25" bestFit="1" customWidth="1"/>
    <col min="3846" max="3846" width="12.88671875" style="25" customWidth="1"/>
    <col min="3847" max="3848" width="0" style="25" hidden="1" customWidth="1"/>
    <col min="3849" max="3850" width="9.109375" style="25"/>
    <col min="3851" max="3851" width="12.6640625" style="25" bestFit="1" customWidth="1"/>
    <col min="3852" max="4074" width="9.109375" style="25"/>
    <col min="4075" max="4075" width="4.33203125" style="25" customWidth="1"/>
    <col min="4076" max="4076" width="0.109375" style="25" customWidth="1"/>
    <col min="4077" max="4077" width="4.5546875" style="25" customWidth="1"/>
    <col min="4078" max="4078" width="7.44140625" style="25" customWidth="1"/>
    <col min="4079" max="4079" width="5.109375" style="25" customWidth="1"/>
    <col min="4080" max="4080" width="5.44140625" style="25" customWidth="1"/>
    <col min="4081" max="4081" width="5.6640625" style="25" customWidth="1"/>
    <col min="4082" max="4082" width="6" style="25" customWidth="1"/>
    <col min="4083" max="4083" width="5.109375" style="25" bestFit="1" customWidth="1"/>
    <col min="4084" max="4084" width="0" style="25" hidden="1" customWidth="1"/>
    <col min="4085" max="4085" width="12.33203125" style="25" customWidth="1"/>
    <col min="4086" max="4086" width="10.6640625" style="25" customWidth="1"/>
    <col min="4087" max="4087" width="10.109375" style="25" customWidth="1"/>
    <col min="4088" max="4088" width="9.88671875" style="25" customWidth="1"/>
    <col min="4089" max="4089" width="11.33203125" style="25" bestFit="1" customWidth="1"/>
    <col min="4090" max="4090" width="11.5546875" style="25" customWidth="1"/>
    <col min="4091" max="4092" width="11.44140625" style="25" customWidth="1"/>
    <col min="4093" max="4093" width="13.5546875" style="25" customWidth="1"/>
    <col min="4094" max="4094" width="0.33203125" style="25" customWidth="1"/>
    <col min="4095" max="4097" width="0" style="25" hidden="1" customWidth="1"/>
    <col min="4098" max="4098" width="11.5546875" style="25" customWidth="1"/>
    <col min="4099" max="4099" width="6.44140625" style="25" customWidth="1"/>
    <col min="4100" max="4100" width="13.33203125" style="25" customWidth="1"/>
    <col min="4101" max="4101" width="11.88671875" style="25" bestFit="1" customWidth="1"/>
    <col min="4102" max="4102" width="12.88671875" style="25" customWidth="1"/>
    <col min="4103" max="4104" width="0" style="25" hidden="1" customWidth="1"/>
    <col min="4105" max="4106" width="9.109375" style="25"/>
    <col min="4107" max="4107" width="12.6640625" style="25" bestFit="1" customWidth="1"/>
    <col min="4108" max="4330" width="9.109375" style="25"/>
    <col min="4331" max="4331" width="4.33203125" style="25" customWidth="1"/>
    <col min="4332" max="4332" width="0.109375" style="25" customWidth="1"/>
    <col min="4333" max="4333" width="4.5546875" style="25" customWidth="1"/>
    <col min="4334" max="4334" width="7.44140625" style="25" customWidth="1"/>
    <col min="4335" max="4335" width="5.109375" style="25" customWidth="1"/>
    <col min="4336" max="4336" width="5.44140625" style="25" customWidth="1"/>
    <col min="4337" max="4337" width="5.6640625" style="25" customWidth="1"/>
    <col min="4338" max="4338" width="6" style="25" customWidth="1"/>
    <col min="4339" max="4339" width="5.109375" style="25" bestFit="1" customWidth="1"/>
    <col min="4340" max="4340" width="0" style="25" hidden="1" customWidth="1"/>
    <col min="4341" max="4341" width="12.33203125" style="25" customWidth="1"/>
    <col min="4342" max="4342" width="10.6640625" style="25" customWidth="1"/>
    <col min="4343" max="4343" width="10.109375" style="25" customWidth="1"/>
    <col min="4344" max="4344" width="9.88671875" style="25" customWidth="1"/>
    <col min="4345" max="4345" width="11.33203125" style="25" bestFit="1" customWidth="1"/>
    <col min="4346" max="4346" width="11.5546875" style="25" customWidth="1"/>
    <col min="4347" max="4348" width="11.44140625" style="25" customWidth="1"/>
    <col min="4349" max="4349" width="13.5546875" style="25" customWidth="1"/>
    <col min="4350" max="4350" width="0.33203125" style="25" customWidth="1"/>
    <col min="4351" max="4353" width="0" style="25" hidden="1" customWidth="1"/>
    <col min="4354" max="4354" width="11.5546875" style="25" customWidth="1"/>
    <col min="4355" max="4355" width="6.44140625" style="25" customWidth="1"/>
    <col min="4356" max="4356" width="13.33203125" style="25" customWidth="1"/>
    <col min="4357" max="4357" width="11.88671875" style="25" bestFit="1" customWidth="1"/>
    <col min="4358" max="4358" width="12.88671875" style="25" customWidth="1"/>
    <col min="4359" max="4360" width="0" style="25" hidden="1" customWidth="1"/>
    <col min="4361" max="4362" width="9.109375" style="25"/>
    <col min="4363" max="4363" width="12.6640625" style="25" bestFit="1" customWidth="1"/>
    <col min="4364" max="4586" width="9.109375" style="25"/>
    <col min="4587" max="4587" width="4.33203125" style="25" customWidth="1"/>
    <col min="4588" max="4588" width="0.109375" style="25" customWidth="1"/>
    <col min="4589" max="4589" width="4.5546875" style="25" customWidth="1"/>
    <col min="4590" max="4590" width="7.44140625" style="25" customWidth="1"/>
    <col min="4591" max="4591" width="5.109375" style="25" customWidth="1"/>
    <col min="4592" max="4592" width="5.44140625" style="25" customWidth="1"/>
    <col min="4593" max="4593" width="5.6640625" style="25" customWidth="1"/>
    <col min="4594" max="4594" width="6" style="25" customWidth="1"/>
    <col min="4595" max="4595" width="5.109375" style="25" bestFit="1" customWidth="1"/>
    <col min="4596" max="4596" width="0" style="25" hidden="1" customWidth="1"/>
    <col min="4597" max="4597" width="12.33203125" style="25" customWidth="1"/>
    <col min="4598" max="4598" width="10.6640625" style="25" customWidth="1"/>
    <col min="4599" max="4599" width="10.109375" style="25" customWidth="1"/>
    <col min="4600" max="4600" width="9.88671875" style="25" customWidth="1"/>
    <col min="4601" max="4601" width="11.33203125" style="25" bestFit="1" customWidth="1"/>
    <col min="4602" max="4602" width="11.5546875" style="25" customWidth="1"/>
    <col min="4603" max="4604" width="11.44140625" style="25" customWidth="1"/>
    <col min="4605" max="4605" width="13.5546875" style="25" customWidth="1"/>
    <col min="4606" max="4606" width="0.33203125" style="25" customWidth="1"/>
    <col min="4607" max="4609" width="0" style="25" hidden="1" customWidth="1"/>
    <col min="4610" max="4610" width="11.5546875" style="25" customWidth="1"/>
    <col min="4611" max="4611" width="6.44140625" style="25" customWidth="1"/>
    <col min="4612" max="4612" width="13.33203125" style="25" customWidth="1"/>
    <col min="4613" max="4613" width="11.88671875" style="25" bestFit="1" customWidth="1"/>
    <col min="4614" max="4614" width="12.88671875" style="25" customWidth="1"/>
    <col min="4615" max="4616" width="0" style="25" hidden="1" customWidth="1"/>
    <col min="4617" max="4618" width="9.109375" style="25"/>
    <col min="4619" max="4619" width="12.6640625" style="25" bestFit="1" customWidth="1"/>
    <col min="4620" max="4842" width="9.109375" style="25"/>
    <col min="4843" max="4843" width="4.33203125" style="25" customWidth="1"/>
    <col min="4844" max="4844" width="0.109375" style="25" customWidth="1"/>
    <col min="4845" max="4845" width="4.5546875" style="25" customWidth="1"/>
    <col min="4846" max="4846" width="7.44140625" style="25" customWidth="1"/>
    <col min="4847" max="4847" width="5.109375" style="25" customWidth="1"/>
    <col min="4848" max="4848" width="5.44140625" style="25" customWidth="1"/>
    <col min="4849" max="4849" width="5.6640625" style="25" customWidth="1"/>
    <col min="4850" max="4850" width="6" style="25" customWidth="1"/>
    <col min="4851" max="4851" width="5.109375" style="25" bestFit="1" customWidth="1"/>
    <col min="4852" max="4852" width="0" style="25" hidden="1" customWidth="1"/>
    <col min="4853" max="4853" width="12.33203125" style="25" customWidth="1"/>
    <col min="4854" max="4854" width="10.6640625" style="25" customWidth="1"/>
    <col min="4855" max="4855" width="10.109375" style="25" customWidth="1"/>
    <col min="4856" max="4856" width="9.88671875" style="25" customWidth="1"/>
    <col min="4857" max="4857" width="11.33203125" style="25" bestFit="1" customWidth="1"/>
    <col min="4858" max="4858" width="11.5546875" style="25" customWidth="1"/>
    <col min="4859" max="4860" width="11.44140625" style="25" customWidth="1"/>
    <col min="4861" max="4861" width="13.5546875" style="25" customWidth="1"/>
    <col min="4862" max="4862" width="0.33203125" style="25" customWidth="1"/>
    <col min="4863" max="4865" width="0" style="25" hidden="1" customWidth="1"/>
    <col min="4866" max="4866" width="11.5546875" style="25" customWidth="1"/>
    <col min="4867" max="4867" width="6.44140625" style="25" customWidth="1"/>
    <col min="4868" max="4868" width="13.33203125" style="25" customWidth="1"/>
    <col min="4869" max="4869" width="11.88671875" style="25" bestFit="1" customWidth="1"/>
    <col min="4870" max="4870" width="12.88671875" style="25" customWidth="1"/>
    <col min="4871" max="4872" width="0" style="25" hidden="1" customWidth="1"/>
    <col min="4873" max="4874" width="9.109375" style="25"/>
    <col min="4875" max="4875" width="12.6640625" style="25" bestFit="1" customWidth="1"/>
    <col min="4876" max="5098" width="9.109375" style="25"/>
    <col min="5099" max="5099" width="4.33203125" style="25" customWidth="1"/>
    <col min="5100" max="5100" width="0.109375" style="25" customWidth="1"/>
    <col min="5101" max="5101" width="4.5546875" style="25" customWidth="1"/>
    <col min="5102" max="5102" width="7.44140625" style="25" customWidth="1"/>
    <col min="5103" max="5103" width="5.109375" style="25" customWidth="1"/>
    <col min="5104" max="5104" width="5.44140625" style="25" customWidth="1"/>
    <col min="5105" max="5105" width="5.6640625" style="25" customWidth="1"/>
    <col min="5106" max="5106" width="6" style="25" customWidth="1"/>
    <col min="5107" max="5107" width="5.109375" style="25" bestFit="1" customWidth="1"/>
    <col min="5108" max="5108" width="0" style="25" hidden="1" customWidth="1"/>
    <col min="5109" max="5109" width="12.33203125" style="25" customWidth="1"/>
    <col min="5110" max="5110" width="10.6640625" style="25" customWidth="1"/>
    <col min="5111" max="5111" width="10.109375" style="25" customWidth="1"/>
    <col min="5112" max="5112" width="9.88671875" style="25" customWidth="1"/>
    <col min="5113" max="5113" width="11.33203125" style="25" bestFit="1" customWidth="1"/>
    <col min="5114" max="5114" width="11.5546875" style="25" customWidth="1"/>
    <col min="5115" max="5116" width="11.44140625" style="25" customWidth="1"/>
    <col min="5117" max="5117" width="13.5546875" style="25" customWidth="1"/>
    <col min="5118" max="5118" width="0.33203125" style="25" customWidth="1"/>
    <col min="5119" max="5121" width="0" style="25" hidden="1" customWidth="1"/>
    <col min="5122" max="5122" width="11.5546875" style="25" customWidth="1"/>
    <col min="5123" max="5123" width="6.44140625" style="25" customWidth="1"/>
    <col min="5124" max="5124" width="13.33203125" style="25" customWidth="1"/>
    <col min="5125" max="5125" width="11.88671875" style="25" bestFit="1" customWidth="1"/>
    <col min="5126" max="5126" width="12.88671875" style="25" customWidth="1"/>
    <col min="5127" max="5128" width="0" style="25" hidden="1" customWidth="1"/>
    <col min="5129" max="5130" width="9.109375" style="25"/>
    <col min="5131" max="5131" width="12.6640625" style="25" bestFit="1" customWidth="1"/>
    <col min="5132" max="5354" width="9.109375" style="25"/>
    <col min="5355" max="5355" width="4.33203125" style="25" customWidth="1"/>
    <col min="5356" max="5356" width="0.109375" style="25" customWidth="1"/>
    <col min="5357" max="5357" width="4.5546875" style="25" customWidth="1"/>
    <col min="5358" max="5358" width="7.44140625" style="25" customWidth="1"/>
    <col min="5359" max="5359" width="5.109375" style="25" customWidth="1"/>
    <col min="5360" max="5360" width="5.44140625" style="25" customWidth="1"/>
    <col min="5361" max="5361" width="5.6640625" style="25" customWidth="1"/>
    <col min="5362" max="5362" width="6" style="25" customWidth="1"/>
    <col min="5363" max="5363" width="5.109375" style="25" bestFit="1" customWidth="1"/>
    <col min="5364" max="5364" width="0" style="25" hidden="1" customWidth="1"/>
    <col min="5365" max="5365" width="12.33203125" style="25" customWidth="1"/>
    <col min="5366" max="5366" width="10.6640625" style="25" customWidth="1"/>
    <col min="5367" max="5367" width="10.109375" style="25" customWidth="1"/>
    <col min="5368" max="5368" width="9.88671875" style="25" customWidth="1"/>
    <col min="5369" max="5369" width="11.33203125" style="25" bestFit="1" customWidth="1"/>
    <col min="5370" max="5370" width="11.5546875" style="25" customWidth="1"/>
    <col min="5371" max="5372" width="11.44140625" style="25" customWidth="1"/>
    <col min="5373" max="5373" width="13.5546875" style="25" customWidth="1"/>
    <col min="5374" max="5374" width="0.33203125" style="25" customWidth="1"/>
    <col min="5375" max="5377" width="0" style="25" hidden="1" customWidth="1"/>
    <col min="5378" max="5378" width="11.5546875" style="25" customWidth="1"/>
    <col min="5379" max="5379" width="6.44140625" style="25" customWidth="1"/>
    <col min="5380" max="5380" width="13.33203125" style="25" customWidth="1"/>
    <col min="5381" max="5381" width="11.88671875" style="25" bestFit="1" customWidth="1"/>
    <col min="5382" max="5382" width="12.88671875" style="25" customWidth="1"/>
    <col min="5383" max="5384" width="0" style="25" hidden="1" customWidth="1"/>
    <col min="5385" max="5386" width="9.109375" style="25"/>
    <col min="5387" max="5387" width="12.6640625" style="25" bestFit="1" customWidth="1"/>
    <col min="5388" max="5610" width="9.109375" style="25"/>
    <col min="5611" max="5611" width="4.33203125" style="25" customWidth="1"/>
    <col min="5612" max="5612" width="0.109375" style="25" customWidth="1"/>
    <col min="5613" max="5613" width="4.5546875" style="25" customWidth="1"/>
    <col min="5614" max="5614" width="7.44140625" style="25" customWidth="1"/>
    <col min="5615" max="5615" width="5.109375" style="25" customWidth="1"/>
    <col min="5616" max="5616" width="5.44140625" style="25" customWidth="1"/>
    <col min="5617" max="5617" width="5.6640625" style="25" customWidth="1"/>
    <col min="5618" max="5618" width="6" style="25" customWidth="1"/>
    <col min="5619" max="5619" width="5.109375" style="25" bestFit="1" customWidth="1"/>
    <col min="5620" max="5620" width="0" style="25" hidden="1" customWidth="1"/>
    <col min="5621" max="5621" width="12.33203125" style="25" customWidth="1"/>
    <col min="5622" max="5622" width="10.6640625" style="25" customWidth="1"/>
    <col min="5623" max="5623" width="10.109375" style="25" customWidth="1"/>
    <col min="5624" max="5624" width="9.88671875" style="25" customWidth="1"/>
    <col min="5625" max="5625" width="11.33203125" style="25" bestFit="1" customWidth="1"/>
    <col min="5626" max="5626" width="11.5546875" style="25" customWidth="1"/>
    <col min="5627" max="5628" width="11.44140625" style="25" customWidth="1"/>
    <col min="5629" max="5629" width="13.5546875" style="25" customWidth="1"/>
    <col min="5630" max="5630" width="0.33203125" style="25" customWidth="1"/>
    <col min="5631" max="5633" width="0" style="25" hidden="1" customWidth="1"/>
    <col min="5634" max="5634" width="11.5546875" style="25" customWidth="1"/>
    <col min="5635" max="5635" width="6.44140625" style="25" customWidth="1"/>
    <col min="5636" max="5636" width="13.33203125" style="25" customWidth="1"/>
    <col min="5637" max="5637" width="11.88671875" style="25" bestFit="1" customWidth="1"/>
    <col min="5638" max="5638" width="12.88671875" style="25" customWidth="1"/>
    <col min="5639" max="5640" width="0" style="25" hidden="1" customWidth="1"/>
    <col min="5641" max="5642" width="9.109375" style="25"/>
    <col min="5643" max="5643" width="12.6640625" style="25" bestFit="1" customWidth="1"/>
    <col min="5644" max="5866" width="9.109375" style="25"/>
    <col min="5867" max="5867" width="4.33203125" style="25" customWidth="1"/>
    <col min="5868" max="5868" width="0.109375" style="25" customWidth="1"/>
    <col min="5869" max="5869" width="4.5546875" style="25" customWidth="1"/>
    <col min="5870" max="5870" width="7.44140625" style="25" customWidth="1"/>
    <col min="5871" max="5871" width="5.109375" style="25" customWidth="1"/>
    <col min="5872" max="5872" width="5.44140625" style="25" customWidth="1"/>
    <col min="5873" max="5873" width="5.6640625" style="25" customWidth="1"/>
    <col min="5874" max="5874" width="6" style="25" customWidth="1"/>
    <col min="5875" max="5875" width="5.109375" style="25" bestFit="1" customWidth="1"/>
    <col min="5876" max="5876" width="0" style="25" hidden="1" customWidth="1"/>
    <col min="5877" max="5877" width="12.33203125" style="25" customWidth="1"/>
    <col min="5878" max="5878" width="10.6640625" style="25" customWidth="1"/>
    <col min="5879" max="5879" width="10.109375" style="25" customWidth="1"/>
    <col min="5880" max="5880" width="9.88671875" style="25" customWidth="1"/>
    <col min="5881" max="5881" width="11.33203125" style="25" bestFit="1" customWidth="1"/>
    <col min="5882" max="5882" width="11.5546875" style="25" customWidth="1"/>
    <col min="5883" max="5884" width="11.44140625" style="25" customWidth="1"/>
    <col min="5885" max="5885" width="13.5546875" style="25" customWidth="1"/>
    <col min="5886" max="5886" width="0.33203125" style="25" customWidth="1"/>
    <col min="5887" max="5889" width="0" style="25" hidden="1" customWidth="1"/>
    <col min="5890" max="5890" width="11.5546875" style="25" customWidth="1"/>
    <col min="5891" max="5891" width="6.44140625" style="25" customWidth="1"/>
    <col min="5892" max="5892" width="13.33203125" style="25" customWidth="1"/>
    <col min="5893" max="5893" width="11.88671875" style="25" bestFit="1" customWidth="1"/>
    <col min="5894" max="5894" width="12.88671875" style="25" customWidth="1"/>
    <col min="5895" max="5896" width="0" style="25" hidden="1" customWidth="1"/>
    <col min="5897" max="5898" width="9.109375" style="25"/>
    <col min="5899" max="5899" width="12.6640625" style="25" bestFit="1" customWidth="1"/>
    <col min="5900" max="6122" width="9.109375" style="25"/>
    <col min="6123" max="6123" width="4.33203125" style="25" customWidth="1"/>
    <col min="6124" max="6124" width="0.109375" style="25" customWidth="1"/>
    <col min="6125" max="6125" width="4.5546875" style="25" customWidth="1"/>
    <col min="6126" max="6126" width="7.44140625" style="25" customWidth="1"/>
    <col min="6127" max="6127" width="5.109375" style="25" customWidth="1"/>
    <col min="6128" max="6128" width="5.44140625" style="25" customWidth="1"/>
    <col min="6129" max="6129" width="5.6640625" style="25" customWidth="1"/>
    <col min="6130" max="6130" width="6" style="25" customWidth="1"/>
    <col min="6131" max="6131" width="5.109375" style="25" bestFit="1" customWidth="1"/>
    <col min="6132" max="6132" width="0" style="25" hidden="1" customWidth="1"/>
    <col min="6133" max="6133" width="12.33203125" style="25" customWidth="1"/>
    <col min="6134" max="6134" width="10.6640625" style="25" customWidth="1"/>
    <col min="6135" max="6135" width="10.109375" style="25" customWidth="1"/>
    <col min="6136" max="6136" width="9.88671875" style="25" customWidth="1"/>
    <col min="6137" max="6137" width="11.33203125" style="25" bestFit="1" customWidth="1"/>
    <col min="6138" max="6138" width="11.5546875" style="25" customWidth="1"/>
    <col min="6139" max="6140" width="11.44140625" style="25" customWidth="1"/>
    <col min="6141" max="6141" width="13.5546875" style="25" customWidth="1"/>
    <col min="6142" max="6142" width="0.33203125" style="25" customWidth="1"/>
    <col min="6143" max="6145" width="0" style="25" hidden="1" customWidth="1"/>
    <col min="6146" max="6146" width="11.5546875" style="25" customWidth="1"/>
    <col min="6147" max="6147" width="6.44140625" style="25" customWidth="1"/>
    <col min="6148" max="6148" width="13.33203125" style="25" customWidth="1"/>
    <col min="6149" max="6149" width="11.88671875" style="25" bestFit="1" customWidth="1"/>
    <col min="6150" max="6150" width="12.88671875" style="25" customWidth="1"/>
    <col min="6151" max="6152" width="0" style="25" hidden="1" customWidth="1"/>
    <col min="6153" max="6154" width="9.109375" style="25"/>
    <col min="6155" max="6155" width="12.6640625" style="25" bestFit="1" customWidth="1"/>
    <col min="6156" max="6378" width="9.109375" style="25"/>
    <col min="6379" max="6379" width="4.33203125" style="25" customWidth="1"/>
    <col min="6380" max="6380" width="0.109375" style="25" customWidth="1"/>
    <col min="6381" max="6381" width="4.5546875" style="25" customWidth="1"/>
    <col min="6382" max="6382" width="7.44140625" style="25" customWidth="1"/>
    <col min="6383" max="6383" width="5.109375" style="25" customWidth="1"/>
    <col min="6384" max="6384" width="5.44140625" style="25" customWidth="1"/>
    <col min="6385" max="6385" width="5.6640625" style="25" customWidth="1"/>
    <col min="6386" max="6386" width="6" style="25" customWidth="1"/>
    <col min="6387" max="6387" width="5.109375" style="25" bestFit="1" customWidth="1"/>
    <col min="6388" max="6388" width="0" style="25" hidden="1" customWidth="1"/>
    <col min="6389" max="6389" width="12.33203125" style="25" customWidth="1"/>
    <col min="6390" max="6390" width="10.6640625" style="25" customWidth="1"/>
    <col min="6391" max="6391" width="10.109375" style="25" customWidth="1"/>
    <col min="6392" max="6392" width="9.88671875" style="25" customWidth="1"/>
    <col min="6393" max="6393" width="11.33203125" style="25" bestFit="1" customWidth="1"/>
    <col min="6394" max="6394" width="11.5546875" style="25" customWidth="1"/>
    <col min="6395" max="6396" width="11.44140625" style="25" customWidth="1"/>
    <col min="6397" max="6397" width="13.5546875" style="25" customWidth="1"/>
    <col min="6398" max="6398" width="0.33203125" style="25" customWidth="1"/>
    <col min="6399" max="6401" width="0" style="25" hidden="1" customWidth="1"/>
    <col min="6402" max="6402" width="11.5546875" style="25" customWidth="1"/>
    <col min="6403" max="6403" width="6.44140625" style="25" customWidth="1"/>
    <col min="6404" max="6404" width="13.33203125" style="25" customWidth="1"/>
    <col min="6405" max="6405" width="11.88671875" style="25" bestFit="1" customWidth="1"/>
    <col min="6406" max="6406" width="12.88671875" style="25" customWidth="1"/>
    <col min="6407" max="6408" width="0" style="25" hidden="1" customWidth="1"/>
    <col min="6409" max="6410" width="9.109375" style="25"/>
    <col min="6411" max="6411" width="12.6640625" style="25" bestFit="1" customWidth="1"/>
    <col min="6412" max="6634" width="9.109375" style="25"/>
    <col min="6635" max="6635" width="4.33203125" style="25" customWidth="1"/>
    <col min="6636" max="6636" width="0.109375" style="25" customWidth="1"/>
    <col min="6637" max="6637" width="4.5546875" style="25" customWidth="1"/>
    <col min="6638" max="6638" width="7.44140625" style="25" customWidth="1"/>
    <col min="6639" max="6639" width="5.109375" style="25" customWidth="1"/>
    <col min="6640" max="6640" width="5.44140625" style="25" customWidth="1"/>
    <col min="6641" max="6641" width="5.6640625" style="25" customWidth="1"/>
    <col min="6642" max="6642" width="6" style="25" customWidth="1"/>
    <col min="6643" max="6643" width="5.109375" style="25" bestFit="1" customWidth="1"/>
    <col min="6644" max="6644" width="0" style="25" hidden="1" customWidth="1"/>
    <col min="6645" max="6645" width="12.33203125" style="25" customWidth="1"/>
    <col min="6646" max="6646" width="10.6640625" style="25" customWidth="1"/>
    <col min="6647" max="6647" width="10.109375" style="25" customWidth="1"/>
    <col min="6648" max="6648" width="9.88671875" style="25" customWidth="1"/>
    <col min="6649" max="6649" width="11.33203125" style="25" bestFit="1" customWidth="1"/>
    <col min="6650" max="6650" width="11.5546875" style="25" customWidth="1"/>
    <col min="6651" max="6652" width="11.44140625" style="25" customWidth="1"/>
    <col min="6653" max="6653" width="13.5546875" style="25" customWidth="1"/>
    <col min="6654" max="6654" width="0.33203125" style="25" customWidth="1"/>
    <col min="6655" max="6657" width="0" style="25" hidden="1" customWidth="1"/>
    <col min="6658" max="6658" width="11.5546875" style="25" customWidth="1"/>
    <col min="6659" max="6659" width="6.44140625" style="25" customWidth="1"/>
    <col min="6660" max="6660" width="13.33203125" style="25" customWidth="1"/>
    <col min="6661" max="6661" width="11.88671875" style="25" bestFit="1" customWidth="1"/>
    <col min="6662" max="6662" width="12.88671875" style="25" customWidth="1"/>
    <col min="6663" max="6664" width="0" style="25" hidden="1" customWidth="1"/>
    <col min="6665" max="6666" width="9.109375" style="25"/>
    <col min="6667" max="6667" width="12.6640625" style="25" bestFit="1" customWidth="1"/>
    <col min="6668" max="6890" width="9.109375" style="25"/>
    <col min="6891" max="6891" width="4.33203125" style="25" customWidth="1"/>
    <col min="6892" max="6892" width="0.109375" style="25" customWidth="1"/>
    <col min="6893" max="6893" width="4.5546875" style="25" customWidth="1"/>
    <col min="6894" max="6894" width="7.44140625" style="25" customWidth="1"/>
    <col min="6895" max="6895" width="5.109375" style="25" customWidth="1"/>
    <col min="6896" max="6896" width="5.44140625" style="25" customWidth="1"/>
    <col min="6897" max="6897" width="5.6640625" style="25" customWidth="1"/>
    <col min="6898" max="6898" width="6" style="25" customWidth="1"/>
    <col min="6899" max="6899" width="5.109375" style="25" bestFit="1" customWidth="1"/>
    <col min="6900" max="6900" width="0" style="25" hidden="1" customWidth="1"/>
    <col min="6901" max="6901" width="12.33203125" style="25" customWidth="1"/>
    <col min="6902" max="6902" width="10.6640625" style="25" customWidth="1"/>
    <col min="6903" max="6903" width="10.109375" style="25" customWidth="1"/>
    <col min="6904" max="6904" width="9.88671875" style="25" customWidth="1"/>
    <col min="6905" max="6905" width="11.33203125" style="25" bestFit="1" customWidth="1"/>
    <col min="6906" max="6906" width="11.5546875" style="25" customWidth="1"/>
    <col min="6907" max="6908" width="11.44140625" style="25" customWidth="1"/>
    <col min="6909" max="6909" width="13.5546875" style="25" customWidth="1"/>
    <col min="6910" max="6910" width="0.33203125" style="25" customWidth="1"/>
    <col min="6911" max="6913" width="0" style="25" hidden="1" customWidth="1"/>
    <col min="6914" max="6914" width="11.5546875" style="25" customWidth="1"/>
    <col min="6915" max="6915" width="6.44140625" style="25" customWidth="1"/>
    <col min="6916" max="6916" width="13.33203125" style="25" customWidth="1"/>
    <col min="6917" max="6917" width="11.88671875" style="25" bestFit="1" customWidth="1"/>
    <col min="6918" max="6918" width="12.88671875" style="25" customWidth="1"/>
    <col min="6919" max="6920" width="0" style="25" hidden="1" customWidth="1"/>
    <col min="6921" max="6922" width="9.109375" style="25"/>
    <col min="6923" max="6923" width="12.6640625" style="25" bestFit="1" customWidth="1"/>
    <col min="6924" max="7146" width="9.109375" style="25"/>
    <col min="7147" max="7147" width="4.33203125" style="25" customWidth="1"/>
    <col min="7148" max="7148" width="0.109375" style="25" customWidth="1"/>
    <col min="7149" max="7149" width="4.5546875" style="25" customWidth="1"/>
    <col min="7150" max="7150" width="7.44140625" style="25" customWidth="1"/>
    <col min="7151" max="7151" width="5.109375" style="25" customWidth="1"/>
    <col min="7152" max="7152" width="5.44140625" style="25" customWidth="1"/>
    <col min="7153" max="7153" width="5.6640625" style="25" customWidth="1"/>
    <col min="7154" max="7154" width="6" style="25" customWidth="1"/>
    <col min="7155" max="7155" width="5.109375" style="25" bestFit="1" customWidth="1"/>
    <col min="7156" max="7156" width="0" style="25" hidden="1" customWidth="1"/>
    <col min="7157" max="7157" width="12.33203125" style="25" customWidth="1"/>
    <col min="7158" max="7158" width="10.6640625" style="25" customWidth="1"/>
    <col min="7159" max="7159" width="10.109375" style="25" customWidth="1"/>
    <col min="7160" max="7160" width="9.88671875" style="25" customWidth="1"/>
    <col min="7161" max="7161" width="11.33203125" style="25" bestFit="1" customWidth="1"/>
    <col min="7162" max="7162" width="11.5546875" style="25" customWidth="1"/>
    <col min="7163" max="7164" width="11.44140625" style="25" customWidth="1"/>
    <col min="7165" max="7165" width="13.5546875" style="25" customWidth="1"/>
    <col min="7166" max="7166" width="0.33203125" style="25" customWidth="1"/>
    <col min="7167" max="7169" width="0" style="25" hidden="1" customWidth="1"/>
    <col min="7170" max="7170" width="11.5546875" style="25" customWidth="1"/>
    <col min="7171" max="7171" width="6.44140625" style="25" customWidth="1"/>
    <col min="7172" max="7172" width="13.33203125" style="25" customWidth="1"/>
    <col min="7173" max="7173" width="11.88671875" style="25" bestFit="1" customWidth="1"/>
    <col min="7174" max="7174" width="12.88671875" style="25" customWidth="1"/>
    <col min="7175" max="7176" width="0" style="25" hidden="1" customWidth="1"/>
    <col min="7177" max="7178" width="9.109375" style="25"/>
    <col min="7179" max="7179" width="12.6640625" style="25" bestFit="1" customWidth="1"/>
    <col min="7180" max="7402" width="9.109375" style="25"/>
    <col min="7403" max="7403" width="4.33203125" style="25" customWidth="1"/>
    <col min="7404" max="7404" width="0.109375" style="25" customWidth="1"/>
    <col min="7405" max="7405" width="4.5546875" style="25" customWidth="1"/>
    <col min="7406" max="7406" width="7.44140625" style="25" customWidth="1"/>
    <col min="7407" max="7407" width="5.109375" style="25" customWidth="1"/>
    <col min="7408" max="7408" width="5.44140625" style="25" customWidth="1"/>
    <col min="7409" max="7409" width="5.6640625" style="25" customWidth="1"/>
    <col min="7410" max="7410" width="6" style="25" customWidth="1"/>
    <col min="7411" max="7411" width="5.109375" style="25" bestFit="1" customWidth="1"/>
    <col min="7412" max="7412" width="0" style="25" hidden="1" customWidth="1"/>
    <col min="7413" max="7413" width="12.33203125" style="25" customWidth="1"/>
    <col min="7414" max="7414" width="10.6640625" style="25" customWidth="1"/>
    <col min="7415" max="7415" width="10.109375" style="25" customWidth="1"/>
    <col min="7416" max="7416" width="9.88671875" style="25" customWidth="1"/>
    <col min="7417" max="7417" width="11.33203125" style="25" bestFit="1" customWidth="1"/>
    <col min="7418" max="7418" width="11.5546875" style="25" customWidth="1"/>
    <col min="7419" max="7420" width="11.44140625" style="25" customWidth="1"/>
    <col min="7421" max="7421" width="13.5546875" style="25" customWidth="1"/>
    <col min="7422" max="7422" width="0.33203125" style="25" customWidth="1"/>
    <col min="7423" max="7425" width="0" style="25" hidden="1" customWidth="1"/>
    <col min="7426" max="7426" width="11.5546875" style="25" customWidth="1"/>
    <col min="7427" max="7427" width="6.44140625" style="25" customWidth="1"/>
    <col min="7428" max="7428" width="13.33203125" style="25" customWidth="1"/>
    <col min="7429" max="7429" width="11.88671875" style="25" bestFit="1" customWidth="1"/>
    <col min="7430" max="7430" width="12.88671875" style="25" customWidth="1"/>
    <col min="7431" max="7432" width="0" style="25" hidden="1" customWidth="1"/>
    <col min="7433" max="7434" width="9.109375" style="25"/>
    <col min="7435" max="7435" width="12.6640625" style="25" bestFit="1" customWidth="1"/>
    <col min="7436" max="7658" width="9.109375" style="25"/>
    <col min="7659" max="7659" width="4.33203125" style="25" customWidth="1"/>
    <col min="7660" max="7660" width="0.109375" style="25" customWidth="1"/>
    <col min="7661" max="7661" width="4.5546875" style="25" customWidth="1"/>
    <col min="7662" max="7662" width="7.44140625" style="25" customWidth="1"/>
    <col min="7663" max="7663" width="5.109375" style="25" customWidth="1"/>
    <col min="7664" max="7664" width="5.44140625" style="25" customWidth="1"/>
    <col min="7665" max="7665" width="5.6640625" style="25" customWidth="1"/>
    <col min="7666" max="7666" width="6" style="25" customWidth="1"/>
    <col min="7667" max="7667" width="5.109375" style="25" bestFit="1" customWidth="1"/>
    <col min="7668" max="7668" width="0" style="25" hidden="1" customWidth="1"/>
    <col min="7669" max="7669" width="12.33203125" style="25" customWidth="1"/>
    <col min="7670" max="7670" width="10.6640625" style="25" customWidth="1"/>
    <col min="7671" max="7671" width="10.109375" style="25" customWidth="1"/>
    <col min="7672" max="7672" width="9.88671875" style="25" customWidth="1"/>
    <col min="7673" max="7673" width="11.33203125" style="25" bestFit="1" customWidth="1"/>
    <col min="7674" max="7674" width="11.5546875" style="25" customWidth="1"/>
    <col min="7675" max="7676" width="11.44140625" style="25" customWidth="1"/>
    <col min="7677" max="7677" width="13.5546875" style="25" customWidth="1"/>
    <col min="7678" max="7678" width="0.33203125" style="25" customWidth="1"/>
    <col min="7679" max="7681" width="0" style="25" hidden="1" customWidth="1"/>
    <col min="7682" max="7682" width="11.5546875" style="25" customWidth="1"/>
    <col min="7683" max="7683" width="6.44140625" style="25" customWidth="1"/>
    <col min="7684" max="7684" width="13.33203125" style="25" customWidth="1"/>
    <col min="7685" max="7685" width="11.88671875" style="25" bestFit="1" customWidth="1"/>
    <col min="7686" max="7686" width="12.88671875" style="25" customWidth="1"/>
    <col min="7687" max="7688" width="0" style="25" hidden="1" customWidth="1"/>
    <col min="7689" max="7690" width="9.109375" style="25"/>
    <col min="7691" max="7691" width="12.6640625" style="25" bestFit="1" customWidth="1"/>
    <col min="7692" max="7914" width="9.109375" style="25"/>
    <col min="7915" max="7915" width="4.33203125" style="25" customWidth="1"/>
    <col min="7916" max="7916" width="0.109375" style="25" customWidth="1"/>
    <col min="7917" max="7917" width="4.5546875" style="25" customWidth="1"/>
    <col min="7918" max="7918" width="7.44140625" style="25" customWidth="1"/>
    <col min="7919" max="7919" width="5.109375" style="25" customWidth="1"/>
    <col min="7920" max="7920" width="5.44140625" style="25" customWidth="1"/>
    <col min="7921" max="7921" width="5.6640625" style="25" customWidth="1"/>
    <col min="7922" max="7922" width="6" style="25" customWidth="1"/>
    <col min="7923" max="7923" width="5.109375" style="25" bestFit="1" customWidth="1"/>
    <col min="7924" max="7924" width="0" style="25" hidden="1" customWidth="1"/>
    <col min="7925" max="7925" width="12.33203125" style="25" customWidth="1"/>
    <col min="7926" max="7926" width="10.6640625" style="25" customWidth="1"/>
    <col min="7927" max="7927" width="10.109375" style="25" customWidth="1"/>
    <col min="7928" max="7928" width="9.88671875" style="25" customWidth="1"/>
    <col min="7929" max="7929" width="11.33203125" style="25" bestFit="1" customWidth="1"/>
    <col min="7930" max="7930" width="11.5546875" style="25" customWidth="1"/>
    <col min="7931" max="7932" width="11.44140625" style="25" customWidth="1"/>
    <col min="7933" max="7933" width="13.5546875" style="25" customWidth="1"/>
    <col min="7934" max="7934" width="0.33203125" style="25" customWidth="1"/>
    <col min="7935" max="7937" width="0" style="25" hidden="1" customWidth="1"/>
    <col min="7938" max="7938" width="11.5546875" style="25" customWidth="1"/>
    <col min="7939" max="7939" width="6.44140625" style="25" customWidth="1"/>
    <col min="7940" max="7940" width="13.33203125" style="25" customWidth="1"/>
    <col min="7941" max="7941" width="11.88671875" style="25" bestFit="1" customWidth="1"/>
    <col min="7942" max="7942" width="12.88671875" style="25" customWidth="1"/>
    <col min="7943" max="7944" width="0" style="25" hidden="1" customWidth="1"/>
    <col min="7945" max="7946" width="9.109375" style="25"/>
    <col min="7947" max="7947" width="12.6640625" style="25" bestFit="1" customWidth="1"/>
    <col min="7948" max="8170" width="9.109375" style="25"/>
    <col min="8171" max="8171" width="4.33203125" style="25" customWidth="1"/>
    <col min="8172" max="8172" width="0.109375" style="25" customWidth="1"/>
    <col min="8173" max="8173" width="4.5546875" style="25" customWidth="1"/>
    <col min="8174" max="8174" width="7.44140625" style="25" customWidth="1"/>
    <col min="8175" max="8175" width="5.109375" style="25" customWidth="1"/>
    <col min="8176" max="8176" width="5.44140625" style="25" customWidth="1"/>
    <col min="8177" max="8177" width="5.6640625" style="25" customWidth="1"/>
    <col min="8178" max="8178" width="6" style="25" customWidth="1"/>
    <col min="8179" max="8179" width="5.109375" style="25" bestFit="1" customWidth="1"/>
    <col min="8180" max="8180" width="0" style="25" hidden="1" customWidth="1"/>
    <col min="8181" max="8181" width="12.33203125" style="25" customWidth="1"/>
    <col min="8182" max="8182" width="10.6640625" style="25" customWidth="1"/>
    <col min="8183" max="8183" width="10.109375" style="25" customWidth="1"/>
    <col min="8184" max="8184" width="9.88671875" style="25" customWidth="1"/>
    <col min="8185" max="8185" width="11.33203125" style="25" bestFit="1" customWidth="1"/>
    <col min="8186" max="8186" width="11.5546875" style="25" customWidth="1"/>
    <col min="8187" max="8188" width="11.44140625" style="25" customWidth="1"/>
    <col min="8189" max="8189" width="13.5546875" style="25" customWidth="1"/>
    <col min="8190" max="8190" width="0.33203125" style="25" customWidth="1"/>
    <col min="8191" max="8193" width="0" style="25" hidden="1" customWidth="1"/>
    <col min="8194" max="8194" width="11.5546875" style="25" customWidth="1"/>
    <col min="8195" max="8195" width="6.44140625" style="25" customWidth="1"/>
    <col min="8196" max="8196" width="13.33203125" style="25" customWidth="1"/>
    <col min="8197" max="8197" width="11.88671875" style="25" bestFit="1" customWidth="1"/>
    <col min="8198" max="8198" width="12.88671875" style="25" customWidth="1"/>
    <col min="8199" max="8200" width="0" style="25" hidden="1" customWidth="1"/>
    <col min="8201" max="8202" width="9.109375" style="25"/>
    <col min="8203" max="8203" width="12.6640625" style="25" bestFit="1" customWidth="1"/>
    <col min="8204" max="8426" width="9.109375" style="25"/>
    <col min="8427" max="8427" width="4.33203125" style="25" customWidth="1"/>
    <col min="8428" max="8428" width="0.109375" style="25" customWidth="1"/>
    <col min="8429" max="8429" width="4.5546875" style="25" customWidth="1"/>
    <col min="8430" max="8430" width="7.44140625" style="25" customWidth="1"/>
    <col min="8431" max="8431" width="5.109375" style="25" customWidth="1"/>
    <col min="8432" max="8432" width="5.44140625" style="25" customWidth="1"/>
    <col min="8433" max="8433" width="5.6640625" style="25" customWidth="1"/>
    <col min="8434" max="8434" width="6" style="25" customWidth="1"/>
    <col min="8435" max="8435" width="5.109375" style="25" bestFit="1" customWidth="1"/>
    <col min="8436" max="8436" width="0" style="25" hidden="1" customWidth="1"/>
    <col min="8437" max="8437" width="12.33203125" style="25" customWidth="1"/>
    <col min="8438" max="8438" width="10.6640625" style="25" customWidth="1"/>
    <col min="8439" max="8439" width="10.109375" style="25" customWidth="1"/>
    <col min="8440" max="8440" width="9.88671875" style="25" customWidth="1"/>
    <col min="8441" max="8441" width="11.33203125" style="25" bestFit="1" customWidth="1"/>
    <col min="8442" max="8442" width="11.5546875" style="25" customWidth="1"/>
    <col min="8443" max="8444" width="11.44140625" style="25" customWidth="1"/>
    <col min="8445" max="8445" width="13.5546875" style="25" customWidth="1"/>
    <col min="8446" max="8446" width="0.33203125" style="25" customWidth="1"/>
    <col min="8447" max="8449" width="0" style="25" hidden="1" customWidth="1"/>
    <col min="8450" max="8450" width="11.5546875" style="25" customWidth="1"/>
    <col min="8451" max="8451" width="6.44140625" style="25" customWidth="1"/>
    <col min="8452" max="8452" width="13.33203125" style="25" customWidth="1"/>
    <col min="8453" max="8453" width="11.88671875" style="25" bestFit="1" customWidth="1"/>
    <col min="8454" max="8454" width="12.88671875" style="25" customWidth="1"/>
    <col min="8455" max="8456" width="0" style="25" hidden="1" customWidth="1"/>
    <col min="8457" max="8458" width="9.109375" style="25"/>
    <col min="8459" max="8459" width="12.6640625" style="25" bestFit="1" customWidth="1"/>
    <col min="8460" max="8682" width="9.109375" style="25"/>
    <col min="8683" max="8683" width="4.33203125" style="25" customWidth="1"/>
    <col min="8684" max="8684" width="0.109375" style="25" customWidth="1"/>
    <col min="8685" max="8685" width="4.5546875" style="25" customWidth="1"/>
    <col min="8686" max="8686" width="7.44140625" style="25" customWidth="1"/>
    <col min="8687" max="8687" width="5.109375" style="25" customWidth="1"/>
    <col min="8688" max="8688" width="5.44140625" style="25" customWidth="1"/>
    <col min="8689" max="8689" width="5.6640625" style="25" customWidth="1"/>
    <col min="8690" max="8690" width="6" style="25" customWidth="1"/>
    <col min="8691" max="8691" width="5.109375" style="25" bestFit="1" customWidth="1"/>
    <col min="8692" max="8692" width="0" style="25" hidden="1" customWidth="1"/>
    <col min="8693" max="8693" width="12.33203125" style="25" customWidth="1"/>
    <col min="8694" max="8694" width="10.6640625" style="25" customWidth="1"/>
    <col min="8695" max="8695" width="10.109375" style="25" customWidth="1"/>
    <col min="8696" max="8696" width="9.88671875" style="25" customWidth="1"/>
    <col min="8697" max="8697" width="11.33203125" style="25" bestFit="1" customWidth="1"/>
    <col min="8698" max="8698" width="11.5546875" style="25" customWidth="1"/>
    <col min="8699" max="8700" width="11.44140625" style="25" customWidth="1"/>
    <col min="8701" max="8701" width="13.5546875" style="25" customWidth="1"/>
    <col min="8702" max="8702" width="0.33203125" style="25" customWidth="1"/>
    <col min="8703" max="8705" width="0" style="25" hidden="1" customWidth="1"/>
    <col min="8706" max="8706" width="11.5546875" style="25" customWidth="1"/>
    <col min="8707" max="8707" width="6.44140625" style="25" customWidth="1"/>
    <col min="8708" max="8708" width="13.33203125" style="25" customWidth="1"/>
    <col min="8709" max="8709" width="11.88671875" style="25" bestFit="1" customWidth="1"/>
    <col min="8710" max="8710" width="12.88671875" style="25" customWidth="1"/>
    <col min="8711" max="8712" width="0" style="25" hidden="1" customWidth="1"/>
    <col min="8713" max="8714" width="9.109375" style="25"/>
    <col min="8715" max="8715" width="12.6640625" style="25" bestFit="1" customWidth="1"/>
    <col min="8716" max="8938" width="9.109375" style="25"/>
    <col min="8939" max="8939" width="4.33203125" style="25" customWidth="1"/>
    <col min="8940" max="8940" width="0.109375" style="25" customWidth="1"/>
    <col min="8941" max="8941" width="4.5546875" style="25" customWidth="1"/>
    <col min="8942" max="8942" width="7.44140625" style="25" customWidth="1"/>
    <col min="8943" max="8943" width="5.109375" style="25" customWidth="1"/>
    <col min="8944" max="8944" width="5.44140625" style="25" customWidth="1"/>
    <col min="8945" max="8945" width="5.6640625" style="25" customWidth="1"/>
    <col min="8946" max="8946" width="6" style="25" customWidth="1"/>
    <col min="8947" max="8947" width="5.109375" style="25" bestFit="1" customWidth="1"/>
    <col min="8948" max="8948" width="0" style="25" hidden="1" customWidth="1"/>
    <col min="8949" max="8949" width="12.33203125" style="25" customWidth="1"/>
    <col min="8950" max="8950" width="10.6640625" style="25" customWidth="1"/>
    <col min="8951" max="8951" width="10.109375" style="25" customWidth="1"/>
    <col min="8952" max="8952" width="9.88671875" style="25" customWidth="1"/>
    <col min="8953" max="8953" width="11.33203125" style="25" bestFit="1" customWidth="1"/>
    <col min="8954" max="8954" width="11.5546875" style="25" customWidth="1"/>
    <col min="8955" max="8956" width="11.44140625" style="25" customWidth="1"/>
    <col min="8957" max="8957" width="13.5546875" style="25" customWidth="1"/>
    <col min="8958" max="8958" width="0.33203125" style="25" customWidth="1"/>
    <col min="8959" max="8961" width="0" style="25" hidden="1" customWidth="1"/>
    <col min="8962" max="8962" width="11.5546875" style="25" customWidth="1"/>
    <col min="8963" max="8963" width="6.44140625" style="25" customWidth="1"/>
    <col min="8964" max="8964" width="13.33203125" style="25" customWidth="1"/>
    <col min="8965" max="8965" width="11.88671875" style="25" bestFit="1" customWidth="1"/>
    <col min="8966" max="8966" width="12.88671875" style="25" customWidth="1"/>
    <col min="8967" max="8968" width="0" style="25" hidden="1" customWidth="1"/>
    <col min="8969" max="8970" width="9.109375" style="25"/>
    <col min="8971" max="8971" width="12.6640625" style="25" bestFit="1" customWidth="1"/>
    <col min="8972" max="9194" width="9.109375" style="25"/>
    <col min="9195" max="9195" width="4.33203125" style="25" customWidth="1"/>
    <col min="9196" max="9196" width="0.109375" style="25" customWidth="1"/>
    <col min="9197" max="9197" width="4.5546875" style="25" customWidth="1"/>
    <col min="9198" max="9198" width="7.44140625" style="25" customWidth="1"/>
    <col min="9199" max="9199" width="5.109375" style="25" customWidth="1"/>
    <col min="9200" max="9200" width="5.44140625" style="25" customWidth="1"/>
    <col min="9201" max="9201" width="5.6640625" style="25" customWidth="1"/>
    <col min="9202" max="9202" width="6" style="25" customWidth="1"/>
    <col min="9203" max="9203" width="5.109375" style="25" bestFit="1" customWidth="1"/>
    <col min="9204" max="9204" width="0" style="25" hidden="1" customWidth="1"/>
    <col min="9205" max="9205" width="12.33203125" style="25" customWidth="1"/>
    <col min="9206" max="9206" width="10.6640625" style="25" customWidth="1"/>
    <col min="9207" max="9207" width="10.109375" style="25" customWidth="1"/>
    <col min="9208" max="9208" width="9.88671875" style="25" customWidth="1"/>
    <col min="9209" max="9209" width="11.33203125" style="25" bestFit="1" customWidth="1"/>
    <col min="9210" max="9210" width="11.5546875" style="25" customWidth="1"/>
    <col min="9211" max="9212" width="11.44140625" style="25" customWidth="1"/>
    <col min="9213" max="9213" width="13.5546875" style="25" customWidth="1"/>
    <col min="9214" max="9214" width="0.33203125" style="25" customWidth="1"/>
    <col min="9215" max="9217" width="0" style="25" hidden="1" customWidth="1"/>
    <col min="9218" max="9218" width="11.5546875" style="25" customWidth="1"/>
    <col min="9219" max="9219" width="6.44140625" style="25" customWidth="1"/>
    <col min="9220" max="9220" width="13.33203125" style="25" customWidth="1"/>
    <col min="9221" max="9221" width="11.88671875" style="25" bestFit="1" customWidth="1"/>
    <col min="9222" max="9222" width="12.88671875" style="25" customWidth="1"/>
    <col min="9223" max="9224" width="0" style="25" hidden="1" customWidth="1"/>
    <col min="9225" max="9226" width="9.109375" style="25"/>
    <col min="9227" max="9227" width="12.6640625" style="25" bestFit="1" customWidth="1"/>
    <col min="9228" max="9450" width="9.109375" style="25"/>
    <col min="9451" max="9451" width="4.33203125" style="25" customWidth="1"/>
    <col min="9452" max="9452" width="0.109375" style="25" customWidth="1"/>
    <col min="9453" max="9453" width="4.5546875" style="25" customWidth="1"/>
    <col min="9454" max="9454" width="7.44140625" style="25" customWidth="1"/>
    <col min="9455" max="9455" width="5.109375" style="25" customWidth="1"/>
    <col min="9456" max="9456" width="5.44140625" style="25" customWidth="1"/>
    <col min="9457" max="9457" width="5.6640625" style="25" customWidth="1"/>
    <col min="9458" max="9458" width="6" style="25" customWidth="1"/>
    <col min="9459" max="9459" width="5.109375" style="25" bestFit="1" customWidth="1"/>
    <col min="9460" max="9460" width="0" style="25" hidden="1" customWidth="1"/>
    <col min="9461" max="9461" width="12.33203125" style="25" customWidth="1"/>
    <col min="9462" max="9462" width="10.6640625" style="25" customWidth="1"/>
    <col min="9463" max="9463" width="10.109375" style="25" customWidth="1"/>
    <col min="9464" max="9464" width="9.88671875" style="25" customWidth="1"/>
    <col min="9465" max="9465" width="11.33203125" style="25" bestFit="1" customWidth="1"/>
    <col min="9466" max="9466" width="11.5546875" style="25" customWidth="1"/>
    <col min="9467" max="9468" width="11.44140625" style="25" customWidth="1"/>
    <col min="9469" max="9469" width="13.5546875" style="25" customWidth="1"/>
    <col min="9470" max="9470" width="0.33203125" style="25" customWidth="1"/>
    <col min="9471" max="9473" width="0" style="25" hidden="1" customWidth="1"/>
    <col min="9474" max="9474" width="11.5546875" style="25" customWidth="1"/>
    <col min="9475" max="9475" width="6.44140625" style="25" customWidth="1"/>
    <col min="9476" max="9476" width="13.33203125" style="25" customWidth="1"/>
    <col min="9477" max="9477" width="11.88671875" style="25" bestFit="1" customWidth="1"/>
    <col min="9478" max="9478" width="12.88671875" style="25" customWidth="1"/>
    <col min="9479" max="9480" width="0" style="25" hidden="1" customWidth="1"/>
    <col min="9481" max="9482" width="9.109375" style="25"/>
    <col min="9483" max="9483" width="12.6640625" style="25" bestFit="1" customWidth="1"/>
    <col min="9484" max="9706" width="9.109375" style="25"/>
    <col min="9707" max="9707" width="4.33203125" style="25" customWidth="1"/>
    <col min="9708" max="9708" width="0.109375" style="25" customWidth="1"/>
    <col min="9709" max="9709" width="4.5546875" style="25" customWidth="1"/>
    <col min="9710" max="9710" width="7.44140625" style="25" customWidth="1"/>
    <col min="9711" max="9711" width="5.109375" style="25" customWidth="1"/>
    <col min="9712" max="9712" width="5.44140625" style="25" customWidth="1"/>
    <col min="9713" max="9713" width="5.6640625" style="25" customWidth="1"/>
    <col min="9714" max="9714" width="6" style="25" customWidth="1"/>
    <col min="9715" max="9715" width="5.109375" style="25" bestFit="1" customWidth="1"/>
    <col min="9716" max="9716" width="0" style="25" hidden="1" customWidth="1"/>
    <col min="9717" max="9717" width="12.33203125" style="25" customWidth="1"/>
    <col min="9718" max="9718" width="10.6640625" style="25" customWidth="1"/>
    <col min="9719" max="9719" width="10.109375" style="25" customWidth="1"/>
    <col min="9720" max="9720" width="9.88671875" style="25" customWidth="1"/>
    <col min="9721" max="9721" width="11.33203125" style="25" bestFit="1" customWidth="1"/>
    <col min="9722" max="9722" width="11.5546875" style="25" customWidth="1"/>
    <col min="9723" max="9724" width="11.44140625" style="25" customWidth="1"/>
    <col min="9725" max="9725" width="13.5546875" style="25" customWidth="1"/>
    <col min="9726" max="9726" width="0.33203125" style="25" customWidth="1"/>
    <col min="9727" max="9729" width="0" style="25" hidden="1" customWidth="1"/>
    <col min="9730" max="9730" width="11.5546875" style="25" customWidth="1"/>
    <col min="9731" max="9731" width="6.44140625" style="25" customWidth="1"/>
    <col min="9732" max="9732" width="13.33203125" style="25" customWidth="1"/>
    <col min="9733" max="9733" width="11.88671875" style="25" bestFit="1" customWidth="1"/>
    <col min="9734" max="9734" width="12.88671875" style="25" customWidth="1"/>
    <col min="9735" max="9736" width="0" style="25" hidden="1" customWidth="1"/>
    <col min="9737" max="9738" width="9.109375" style="25"/>
    <col min="9739" max="9739" width="12.6640625" style="25" bestFit="1" customWidth="1"/>
    <col min="9740" max="9962" width="9.109375" style="25"/>
    <col min="9963" max="9963" width="4.33203125" style="25" customWidth="1"/>
    <col min="9964" max="9964" width="0.109375" style="25" customWidth="1"/>
    <col min="9965" max="9965" width="4.5546875" style="25" customWidth="1"/>
    <col min="9966" max="9966" width="7.44140625" style="25" customWidth="1"/>
    <col min="9967" max="9967" width="5.109375" style="25" customWidth="1"/>
    <col min="9968" max="9968" width="5.44140625" style="25" customWidth="1"/>
    <col min="9969" max="9969" width="5.6640625" style="25" customWidth="1"/>
    <col min="9970" max="9970" width="6" style="25" customWidth="1"/>
    <col min="9971" max="9971" width="5.109375" style="25" bestFit="1" customWidth="1"/>
    <col min="9972" max="9972" width="0" style="25" hidden="1" customWidth="1"/>
    <col min="9973" max="9973" width="12.33203125" style="25" customWidth="1"/>
    <col min="9974" max="9974" width="10.6640625" style="25" customWidth="1"/>
    <col min="9975" max="9975" width="10.109375" style="25" customWidth="1"/>
    <col min="9976" max="9976" width="9.88671875" style="25" customWidth="1"/>
    <col min="9977" max="9977" width="11.33203125" style="25" bestFit="1" customWidth="1"/>
    <col min="9978" max="9978" width="11.5546875" style="25" customWidth="1"/>
    <col min="9979" max="9980" width="11.44140625" style="25" customWidth="1"/>
    <col min="9981" max="9981" width="13.5546875" style="25" customWidth="1"/>
    <col min="9982" max="9982" width="0.33203125" style="25" customWidth="1"/>
    <col min="9983" max="9985" width="0" style="25" hidden="1" customWidth="1"/>
    <col min="9986" max="9986" width="11.5546875" style="25" customWidth="1"/>
    <col min="9987" max="9987" width="6.44140625" style="25" customWidth="1"/>
    <col min="9988" max="9988" width="13.33203125" style="25" customWidth="1"/>
    <col min="9989" max="9989" width="11.88671875" style="25" bestFit="1" customWidth="1"/>
    <col min="9990" max="9990" width="12.88671875" style="25" customWidth="1"/>
    <col min="9991" max="9992" width="0" style="25" hidden="1" customWidth="1"/>
    <col min="9993" max="9994" width="9.109375" style="25"/>
    <col min="9995" max="9995" width="12.6640625" style="25" bestFit="1" customWidth="1"/>
    <col min="9996" max="10218" width="9.109375" style="25"/>
    <col min="10219" max="10219" width="4.33203125" style="25" customWidth="1"/>
    <col min="10220" max="10220" width="0.109375" style="25" customWidth="1"/>
    <col min="10221" max="10221" width="4.5546875" style="25" customWidth="1"/>
    <col min="10222" max="10222" width="7.44140625" style="25" customWidth="1"/>
    <col min="10223" max="10223" width="5.109375" style="25" customWidth="1"/>
    <col min="10224" max="10224" width="5.44140625" style="25" customWidth="1"/>
    <col min="10225" max="10225" width="5.6640625" style="25" customWidth="1"/>
    <col min="10226" max="10226" width="6" style="25" customWidth="1"/>
    <col min="10227" max="10227" width="5.109375" style="25" bestFit="1" customWidth="1"/>
    <col min="10228" max="10228" width="0" style="25" hidden="1" customWidth="1"/>
    <col min="10229" max="10229" width="12.33203125" style="25" customWidth="1"/>
    <col min="10230" max="10230" width="10.6640625" style="25" customWidth="1"/>
    <col min="10231" max="10231" width="10.109375" style="25" customWidth="1"/>
    <col min="10232" max="10232" width="9.88671875" style="25" customWidth="1"/>
    <col min="10233" max="10233" width="11.33203125" style="25" bestFit="1" customWidth="1"/>
    <col min="10234" max="10234" width="11.5546875" style="25" customWidth="1"/>
    <col min="10235" max="10236" width="11.44140625" style="25" customWidth="1"/>
    <col min="10237" max="10237" width="13.5546875" style="25" customWidth="1"/>
    <col min="10238" max="10238" width="0.33203125" style="25" customWidth="1"/>
    <col min="10239" max="10241" width="0" style="25" hidden="1" customWidth="1"/>
    <col min="10242" max="10242" width="11.5546875" style="25" customWidth="1"/>
    <col min="10243" max="10243" width="6.44140625" style="25" customWidth="1"/>
    <col min="10244" max="10244" width="13.33203125" style="25" customWidth="1"/>
    <col min="10245" max="10245" width="11.88671875" style="25" bestFit="1" customWidth="1"/>
    <col min="10246" max="10246" width="12.88671875" style="25" customWidth="1"/>
    <col min="10247" max="10248" width="0" style="25" hidden="1" customWidth="1"/>
    <col min="10249" max="10250" width="9.109375" style="25"/>
    <col min="10251" max="10251" width="12.6640625" style="25" bestFit="1" customWidth="1"/>
    <col min="10252" max="10474" width="9.109375" style="25"/>
    <col min="10475" max="10475" width="4.33203125" style="25" customWidth="1"/>
    <col min="10476" max="10476" width="0.109375" style="25" customWidth="1"/>
    <col min="10477" max="10477" width="4.5546875" style="25" customWidth="1"/>
    <col min="10478" max="10478" width="7.44140625" style="25" customWidth="1"/>
    <col min="10479" max="10479" width="5.109375" style="25" customWidth="1"/>
    <col min="10480" max="10480" width="5.44140625" style="25" customWidth="1"/>
    <col min="10481" max="10481" width="5.6640625" style="25" customWidth="1"/>
    <col min="10482" max="10482" width="6" style="25" customWidth="1"/>
    <col min="10483" max="10483" width="5.109375" style="25" bestFit="1" customWidth="1"/>
    <col min="10484" max="10484" width="0" style="25" hidden="1" customWidth="1"/>
    <col min="10485" max="10485" width="12.33203125" style="25" customWidth="1"/>
    <col min="10486" max="10486" width="10.6640625" style="25" customWidth="1"/>
    <col min="10487" max="10487" width="10.109375" style="25" customWidth="1"/>
    <col min="10488" max="10488" width="9.88671875" style="25" customWidth="1"/>
    <col min="10489" max="10489" width="11.33203125" style="25" bestFit="1" customWidth="1"/>
    <col min="10490" max="10490" width="11.5546875" style="25" customWidth="1"/>
    <col min="10491" max="10492" width="11.44140625" style="25" customWidth="1"/>
    <col min="10493" max="10493" width="13.5546875" style="25" customWidth="1"/>
    <col min="10494" max="10494" width="0.33203125" style="25" customWidth="1"/>
    <col min="10495" max="10497" width="0" style="25" hidden="1" customWidth="1"/>
    <col min="10498" max="10498" width="11.5546875" style="25" customWidth="1"/>
    <col min="10499" max="10499" width="6.44140625" style="25" customWidth="1"/>
    <col min="10500" max="10500" width="13.33203125" style="25" customWidth="1"/>
    <col min="10501" max="10501" width="11.88671875" style="25" bestFit="1" customWidth="1"/>
    <col min="10502" max="10502" width="12.88671875" style="25" customWidth="1"/>
    <col min="10503" max="10504" width="0" style="25" hidden="1" customWidth="1"/>
    <col min="10505" max="10506" width="9.109375" style="25"/>
    <col min="10507" max="10507" width="12.6640625" style="25" bestFit="1" customWidth="1"/>
    <col min="10508" max="10730" width="9.109375" style="25"/>
    <col min="10731" max="10731" width="4.33203125" style="25" customWidth="1"/>
    <col min="10732" max="10732" width="0.109375" style="25" customWidth="1"/>
    <col min="10733" max="10733" width="4.5546875" style="25" customWidth="1"/>
    <col min="10734" max="10734" width="7.44140625" style="25" customWidth="1"/>
    <col min="10735" max="10735" width="5.109375" style="25" customWidth="1"/>
    <col min="10736" max="10736" width="5.44140625" style="25" customWidth="1"/>
    <col min="10737" max="10737" width="5.6640625" style="25" customWidth="1"/>
    <col min="10738" max="10738" width="6" style="25" customWidth="1"/>
    <col min="10739" max="10739" width="5.109375" style="25" bestFit="1" customWidth="1"/>
    <col min="10740" max="10740" width="0" style="25" hidden="1" customWidth="1"/>
    <col min="10741" max="10741" width="12.33203125" style="25" customWidth="1"/>
    <col min="10742" max="10742" width="10.6640625" style="25" customWidth="1"/>
    <col min="10743" max="10743" width="10.109375" style="25" customWidth="1"/>
    <col min="10744" max="10744" width="9.88671875" style="25" customWidth="1"/>
    <col min="10745" max="10745" width="11.33203125" style="25" bestFit="1" customWidth="1"/>
    <col min="10746" max="10746" width="11.5546875" style="25" customWidth="1"/>
    <col min="10747" max="10748" width="11.44140625" style="25" customWidth="1"/>
    <col min="10749" max="10749" width="13.5546875" style="25" customWidth="1"/>
    <col min="10750" max="10750" width="0.33203125" style="25" customWidth="1"/>
    <col min="10751" max="10753" width="0" style="25" hidden="1" customWidth="1"/>
    <col min="10754" max="10754" width="11.5546875" style="25" customWidth="1"/>
    <col min="10755" max="10755" width="6.44140625" style="25" customWidth="1"/>
    <col min="10756" max="10756" width="13.33203125" style="25" customWidth="1"/>
    <col min="10757" max="10757" width="11.88671875" style="25" bestFit="1" customWidth="1"/>
    <col min="10758" max="10758" width="12.88671875" style="25" customWidth="1"/>
    <col min="10759" max="10760" width="0" style="25" hidden="1" customWidth="1"/>
    <col min="10761" max="10762" width="9.109375" style="25"/>
    <col min="10763" max="10763" width="12.6640625" style="25" bestFit="1" customWidth="1"/>
    <col min="10764" max="10986" width="9.109375" style="25"/>
    <col min="10987" max="10987" width="4.33203125" style="25" customWidth="1"/>
    <col min="10988" max="10988" width="0.109375" style="25" customWidth="1"/>
    <col min="10989" max="10989" width="4.5546875" style="25" customWidth="1"/>
    <col min="10990" max="10990" width="7.44140625" style="25" customWidth="1"/>
    <col min="10991" max="10991" width="5.109375" style="25" customWidth="1"/>
    <col min="10992" max="10992" width="5.44140625" style="25" customWidth="1"/>
    <col min="10993" max="10993" width="5.6640625" style="25" customWidth="1"/>
    <col min="10994" max="10994" width="6" style="25" customWidth="1"/>
    <col min="10995" max="10995" width="5.109375" style="25" bestFit="1" customWidth="1"/>
    <col min="10996" max="10996" width="0" style="25" hidden="1" customWidth="1"/>
    <col min="10997" max="10997" width="12.33203125" style="25" customWidth="1"/>
    <col min="10998" max="10998" width="10.6640625" style="25" customWidth="1"/>
    <col min="10999" max="10999" width="10.109375" style="25" customWidth="1"/>
    <col min="11000" max="11000" width="9.88671875" style="25" customWidth="1"/>
    <col min="11001" max="11001" width="11.33203125" style="25" bestFit="1" customWidth="1"/>
    <col min="11002" max="11002" width="11.5546875" style="25" customWidth="1"/>
    <col min="11003" max="11004" width="11.44140625" style="25" customWidth="1"/>
    <col min="11005" max="11005" width="13.5546875" style="25" customWidth="1"/>
    <col min="11006" max="11006" width="0.33203125" style="25" customWidth="1"/>
    <col min="11007" max="11009" width="0" style="25" hidden="1" customWidth="1"/>
    <col min="11010" max="11010" width="11.5546875" style="25" customWidth="1"/>
    <col min="11011" max="11011" width="6.44140625" style="25" customWidth="1"/>
    <col min="11012" max="11012" width="13.33203125" style="25" customWidth="1"/>
    <col min="11013" max="11013" width="11.88671875" style="25" bestFit="1" customWidth="1"/>
    <col min="11014" max="11014" width="12.88671875" style="25" customWidth="1"/>
    <col min="11015" max="11016" width="0" style="25" hidden="1" customWidth="1"/>
    <col min="11017" max="11018" width="9.109375" style="25"/>
    <col min="11019" max="11019" width="12.6640625" style="25" bestFit="1" customWidth="1"/>
    <col min="11020" max="11242" width="9.109375" style="25"/>
    <col min="11243" max="11243" width="4.33203125" style="25" customWidth="1"/>
    <col min="11244" max="11244" width="0.109375" style="25" customWidth="1"/>
    <col min="11245" max="11245" width="4.5546875" style="25" customWidth="1"/>
    <col min="11246" max="11246" width="7.44140625" style="25" customWidth="1"/>
    <col min="11247" max="11247" width="5.109375" style="25" customWidth="1"/>
    <col min="11248" max="11248" width="5.44140625" style="25" customWidth="1"/>
    <col min="11249" max="11249" width="5.6640625" style="25" customWidth="1"/>
    <col min="11250" max="11250" width="6" style="25" customWidth="1"/>
    <col min="11251" max="11251" width="5.109375" style="25" bestFit="1" customWidth="1"/>
    <col min="11252" max="11252" width="0" style="25" hidden="1" customWidth="1"/>
    <col min="11253" max="11253" width="12.33203125" style="25" customWidth="1"/>
    <col min="11254" max="11254" width="10.6640625" style="25" customWidth="1"/>
    <col min="11255" max="11255" width="10.109375" style="25" customWidth="1"/>
    <col min="11256" max="11256" width="9.88671875" style="25" customWidth="1"/>
    <col min="11257" max="11257" width="11.33203125" style="25" bestFit="1" customWidth="1"/>
    <col min="11258" max="11258" width="11.5546875" style="25" customWidth="1"/>
    <col min="11259" max="11260" width="11.44140625" style="25" customWidth="1"/>
    <col min="11261" max="11261" width="13.5546875" style="25" customWidth="1"/>
    <col min="11262" max="11262" width="0.33203125" style="25" customWidth="1"/>
    <col min="11263" max="11265" width="0" style="25" hidden="1" customWidth="1"/>
    <col min="11266" max="11266" width="11.5546875" style="25" customWidth="1"/>
    <col min="11267" max="11267" width="6.44140625" style="25" customWidth="1"/>
    <col min="11268" max="11268" width="13.33203125" style="25" customWidth="1"/>
    <col min="11269" max="11269" width="11.88671875" style="25" bestFit="1" customWidth="1"/>
    <col min="11270" max="11270" width="12.88671875" style="25" customWidth="1"/>
    <col min="11271" max="11272" width="0" style="25" hidden="1" customWidth="1"/>
    <col min="11273" max="11274" width="9.109375" style="25"/>
    <col min="11275" max="11275" width="12.6640625" style="25" bestFit="1" customWidth="1"/>
    <col min="11276" max="11498" width="9.109375" style="25"/>
    <col min="11499" max="11499" width="4.33203125" style="25" customWidth="1"/>
    <col min="11500" max="11500" width="0.109375" style="25" customWidth="1"/>
    <col min="11501" max="11501" width="4.5546875" style="25" customWidth="1"/>
    <col min="11502" max="11502" width="7.44140625" style="25" customWidth="1"/>
    <col min="11503" max="11503" width="5.109375" style="25" customWidth="1"/>
    <col min="11504" max="11504" width="5.44140625" style="25" customWidth="1"/>
    <col min="11505" max="11505" width="5.6640625" style="25" customWidth="1"/>
    <col min="11506" max="11506" width="6" style="25" customWidth="1"/>
    <col min="11507" max="11507" width="5.109375" style="25" bestFit="1" customWidth="1"/>
    <col min="11508" max="11508" width="0" style="25" hidden="1" customWidth="1"/>
    <col min="11509" max="11509" width="12.33203125" style="25" customWidth="1"/>
    <col min="11510" max="11510" width="10.6640625" style="25" customWidth="1"/>
    <col min="11511" max="11511" width="10.109375" style="25" customWidth="1"/>
    <col min="11512" max="11512" width="9.88671875" style="25" customWidth="1"/>
    <col min="11513" max="11513" width="11.33203125" style="25" bestFit="1" customWidth="1"/>
    <col min="11514" max="11514" width="11.5546875" style="25" customWidth="1"/>
    <col min="11515" max="11516" width="11.44140625" style="25" customWidth="1"/>
    <col min="11517" max="11517" width="13.5546875" style="25" customWidth="1"/>
    <col min="11518" max="11518" width="0.33203125" style="25" customWidth="1"/>
    <col min="11519" max="11521" width="0" style="25" hidden="1" customWidth="1"/>
    <col min="11522" max="11522" width="11.5546875" style="25" customWidth="1"/>
    <col min="11523" max="11523" width="6.44140625" style="25" customWidth="1"/>
    <col min="11524" max="11524" width="13.33203125" style="25" customWidth="1"/>
    <col min="11525" max="11525" width="11.88671875" style="25" bestFit="1" customWidth="1"/>
    <col min="11526" max="11526" width="12.88671875" style="25" customWidth="1"/>
    <col min="11527" max="11528" width="0" style="25" hidden="1" customWidth="1"/>
    <col min="11529" max="11530" width="9.109375" style="25"/>
    <col min="11531" max="11531" width="12.6640625" style="25" bestFit="1" customWidth="1"/>
    <col min="11532" max="11754" width="9.109375" style="25"/>
    <col min="11755" max="11755" width="4.33203125" style="25" customWidth="1"/>
    <col min="11756" max="11756" width="0.109375" style="25" customWidth="1"/>
    <col min="11757" max="11757" width="4.5546875" style="25" customWidth="1"/>
    <col min="11758" max="11758" width="7.44140625" style="25" customWidth="1"/>
    <col min="11759" max="11759" width="5.109375" style="25" customWidth="1"/>
    <col min="11760" max="11760" width="5.44140625" style="25" customWidth="1"/>
    <col min="11761" max="11761" width="5.6640625" style="25" customWidth="1"/>
    <col min="11762" max="11762" width="6" style="25" customWidth="1"/>
    <col min="11763" max="11763" width="5.109375" style="25" bestFit="1" customWidth="1"/>
    <col min="11764" max="11764" width="0" style="25" hidden="1" customWidth="1"/>
    <col min="11765" max="11765" width="12.33203125" style="25" customWidth="1"/>
    <col min="11766" max="11766" width="10.6640625" style="25" customWidth="1"/>
    <col min="11767" max="11767" width="10.109375" style="25" customWidth="1"/>
    <col min="11768" max="11768" width="9.88671875" style="25" customWidth="1"/>
    <col min="11769" max="11769" width="11.33203125" style="25" bestFit="1" customWidth="1"/>
    <col min="11770" max="11770" width="11.5546875" style="25" customWidth="1"/>
    <col min="11771" max="11772" width="11.44140625" style="25" customWidth="1"/>
    <col min="11773" max="11773" width="13.5546875" style="25" customWidth="1"/>
    <col min="11774" max="11774" width="0.33203125" style="25" customWidth="1"/>
    <col min="11775" max="11777" width="0" style="25" hidden="1" customWidth="1"/>
    <col min="11778" max="11778" width="11.5546875" style="25" customWidth="1"/>
    <col min="11779" max="11779" width="6.44140625" style="25" customWidth="1"/>
    <col min="11780" max="11780" width="13.33203125" style="25" customWidth="1"/>
    <col min="11781" max="11781" width="11.88671875" style="25" bestFit="1" customWidth="1"/>
    <col min="11782" max="11782" width="12.88671875" style="25" customWidth="1"/>
    <col min="11783" max="11784" width="0" style="25" hidden="1" customWidth="1"/>
    <col min="11785" max="11786" width="9.109375" style="25"/>
    <col min="11787" max="11787" width="12.6640625" style="25" bestFit="1" customWidth="1"/>
    <col min="11788" max="12010" width="9.109375" style="25"/>
    <col min="12011" max="12011" width="4.33203125" style="25" customWidth="1"/>
    <col min="12012" max="12012" width="0.109375" style="25" customWidth="1"/>
    <col min="12013" max="12013" width="4.5546875" style="25" customWidth="1"/>
    <col min="12014" max="12014" width="7.44140625" style="25" customWidth="1"/>
    <col min="12015" max="12015" width="5.109375" style="25" customWidth="1"/>
    <col min="12016" max="12016" width="5.44140625" style="25" customWidth="1"/>
    <col min="12017" max="12017" width="5.6640625" style="25" customWidth="1"/>
    <col min="12018" max="12018" width="6" style="25" customWidth="1"/>
    <col min="12019" max="12019" width="5.109375" style="25" bestFit="1" customWidth="1"/>
    <col min="12020" max="12020" width="0" style="25" hidden="1" customWidth="1"/>
    <col min="12021" max="12021" width="12.33203125" style="25" customWidth="1"/>
    <col min="12022" max="12022" width="10.6640625" style="25" customWidth="1"/>
    <col min="12023" max="12023" width="10.109375" style="25" customWidth="1"/>
    <col min="12024" max="12024" width="9.88671875" style="25" customWidth="1"/>
    <col min="12025" max="12025" width="11.33203125" style="25" bestFit="1" customWidth="1"/>
    <col min="12026" max="12026" width="11.5546875" style="25" customWidth="1"/>
    <col min="12027" max="12028" width="11.44140625" style="25" customWidth="1"/>
    <col min="12029" max="12029" width="13.5546875" style="25" customWidth="1"/>
    <col min="12030" max="12030" width="0.33203125" style="25" customWidth="1"/>
    <col min="12031" max="12033" width="0" style="25" hidden="1" customWidth="1"/>
    <col min="12034" max="12034" width="11.5546875" style="25" customWidth="1"/>
    <col min="12035" max="12035" width="6.44140625" style="25" customWidth="1"/>
    <col min="12036" max="12036" width="13.33203125" style="25" customWidth="1"/>
    <col min="12037" max="12037" width="11.88671875" style="25" bestFit="1" customWidth="1"/>
    <col min="12038" max="12038" width="12.88671875" style="25" customWidth="1"/>
    <col min="12039" max="12040" width="0" style="25" hidden="1" customWidth="1"/>
    <col min="12041" max="12042" width="9.109375" style="25"/>
    <col min="12043" max="12043" width="12.6640625" style="25" bestFit="1" customWidth="1"/>
    <col min="12044" max="12266" width="9.109375" style="25"/>
    <col min="12267" max="12267" width="4.33203125" style="25" customWidth="1"/>
    <col min="12268" max="12268" width="0.109375" style="25" customWidth="1"/>
    <col min="12269" max="12269" width="4.5546875" style="25" customWidth="1"/>
    <col min="12270" max="12270" width="7.44140625" style="25" customWidth="1"/>
    <col min="12271" max="12271" width="5.109375" style="25" customWidth="1"/>
    <col min="12272" max="12272" width="5.44140625" style="25" customWidth="1"/>
    <col min="12273" max="12273" width="5.6640625" style="25" customWidth="1"/>
    <col min="12274" max="12274" width="6" style="25" customWidth="1"/>
    <col min="12275" max="12275" width="5.109375" style="25" bestFit="1" customWidth="1"/>
    <col min="12276" max="12276" width="0" style="25" hidden="1" customWidth="1"/>
    <col min="12277" max="12277" width="12.33203125" style="25" customWidth="1"/>
    <col min="12278" max="12278" width="10.6640625" style="25" customWidth="1"/>
    <col min="12279" max="12279" width="10.109375" style="25" customWidth="1"/>
    <col min="12280" max="12280" width="9.88671875" style="25" customWidth="1"/>
    <col min="12281" max="12281" width="11.33203125" style="25" bestFit="1" customWidth="1"/>
    <col min="12282" max="12282" width="11.5546875" style="25" customWidth="1"/>
    <col min="12283" max="12284" width="11.44140625" style="25" customWidth="1"/>
    <col min="12285" max="12285" width="13.5546875" style="25" customWidth="1"/>
    <col min="12286" max="12286" width="0.33203125" style="25" customWidth="1"/>
    <col min="12287" max="12289" width="0" style="25" hidden="1" customWidth="1"/>
    <col min="12290" max="12290" width="11.5546875" style="25" customWidth="1"/>
    <col min="12291" max="12291" width="6.44140625" style="25" customWidth="1"/>
    <col min="12292" max="12292" width="13.33203125" style="25" customWidth="1"/>
    <col min="12293" max="12293" width="11.88671875" style="25" bestFit="1" customWidth="1"/>
    <col min="12294" max="12294" width="12.88671875" style="25" customWidth="1"/>
    <col min="12295" max="12296" width="0" style="25" hidden="1" customWidth="1"/>
    <col min="12297" max="12298" width="9.109375" style="25"/>
    <col min="12299" max="12299" width="12.6640625" style="25" bestFit="1" customWidth="1"/>
    <col min="12300" max="12522" width="9.109375" style="25"/>
    <col min="12523" max="12523" width="4.33203125" style="25" customWidth="1"/>
    <col min="12524" max="12524" width="0.109375" style="25" customWidth="1"/>
    <col min="12525" max="12525" width="4.5546875" style="25" customWidth="1"/>
    <col min="12526" max="12526" width="7.44140625" style="25" customWidth="1"/>
    <col min="12527" max="12527" width="5.109375" style="25" customWidth="1"/>
    <col min="12528" max="12528" width="5.44140625" style="25" customWidth="1"/>
    <col min="12529" max="12529" width="5.6640625" style="25" customWidth="1"/>
    <col min="12530" max="12530" width="6" style="25" customWidth="1"/>
    <col min="12531" max="12531" width="5.109375" style="25" bestFit="1" customWidth="1"/>
    <col min="12532" max="12532" width="0" style="25" hidden="1" customWidth="1"/>
    <col min="12533" max="12533" width="12.33203125" style="25" customWidth="1"/>
    <col min="12534" max="12534" width="10.6640625" style="25" customWidth="1"/>
    <col min="12535" max="12535" width="10.109375" style="25" customWidth="1"/>
    <col min="12536" max="12536" width="9.88671875" style="25" customWidth="1"/>
    <col min="12537" max="12537" width="11.33203125" style="25" bestFit="1" customWidth="1"/>
    <col min="12538" max="12538" width="11.5546875" style="25" customWidth="1"/>
    <col min="12539" max="12540" width="11.44140625" style="25" customWidth="1"/>
    <col min="12541" max="12541" width="13.5546875" style="25" customWidth="1"/>
    <col min="12542" max="12542" width="0.33203125" style="25" customWidth="1"/>
    <col min="12543" max="12545" width="0" style="25" hidden="1" customWidth="1"/>
    <col min="12546" max="12546" width="11.5546875" style="25" customWidth="1"/>
    <col min="12547" max="12547" width="6.44140625" style="25" customWidth="1"/>
    <col min="12548" max="12548" width="13.33203125" style="25" customWidth="1"/>
    <col min="12549" max="12549" width="11.88671875" style="25" bestFit="1" customWidth="1"/>
    <col min="12550" max="12550" width="12.88671875" style="25" customWidth="1"/>
    <col min="12551" max="12552" width="0" style="25" hidden="1" customWidth="1"/>
    <col min="12553" max="12554" width="9.109375" style="25"/>
    <col min="12555" max="12555" width="12.6640625" style="25" bestFit="1" customWidth="1"/>
    <col min="12556" max="12778" width="9.109375" style="25"/>
    <col min="12779" max="12779" width="4.33203125" style="25" customWidth="1"/>
    <col min="12780" max="12780" width="0.109375" style="25" customWidth="1"/>
    <col min="12781" max="12781" width="4.5546875" style="25" customWidth="1"/>
    <col min="12782" max="12782" width="7.44140625" style="25" customWidth="1"/>
    <col min="12783" max="12783" width="5.109375" style="25" customWidth="1"/>
    <col min="12784" max="12784" width="5.44140625" style="25" customWidth="1"/>
    <col min="12785" max="12785" width="5.6640625" style="25" customWidth="1"/>
    <col min="12786" max="12786" width="6" style="25" customWidth="1"/>
    <col min="12787" max="12787" width="5.109375" style="25" bestFit="1" customWidth="1"/>
    <col min="12788" max="12788" width="0" style="25" hidden="1" customWidth="1"/>
    <col min="12789" max="12789" width="12.33203125" style="25" customWidth="1"/>
    <col min="12790" max="12790" width="10.6640625" style="25" customWidth="1"/>
    <col min="12791" max="12791" width="10.109375" style="25" customWidth="1"/>
    <col min="12792" max="12792" width="9.88671875" style="25" customWidth="1"/>
    <col min="12793" max="12793" width="11.33203125" style="25" bestFit="1" customWidth="1"/>
    <col min="12794" max="12794" width="11.5546875" style="25" customWidth="1"/>
    <col min="12795" max="12796" width="11.44140625" style="25" customWidth="1"/>
    <col min="12797" max="12797" width="13.5546875" style="25" customWidth="1"/>
    <col min="12798" max="12798" width="0.33203125" style="25" customWidth="1"/>
    <col min="12799" max="12801" width="0" style="25" hidden="1" customWidth="1"/>
    <col min="12802" max="12802" width="11.5546875" style="25" customWidth="1"/>
    <col min="12803" max="12803" width="6.44140625" style="25" customWidth="1"/>
    <col min="12804" max="12804" width="13.33203125" style="25" customWidth="1"/>
    <col min="12805" max="12805" width="11.88671875" style="25" bestFit="1" customWidth="1"/>
    <col min="12806" max="12806" width="12.88671875" style="25" customWidth="1"/>
    <col min="12807" max="12808" width="0" style="25" hidden="1" customWidth="1"/>
    <col min="12809" max="12810" width="9.109375" style="25"/>
    <col min="12811" max="12811" width="12.6640625" style="25" bestFit="1" customWidth="1"/>
    <col min="12812" max="13034" width="9.109375" style="25"/>
    <col min="13035" max="13035" width="4.33203125" style="25" customWidth="1"/>
    <col min="13036" max="13036" width="0.109375" style="25" customWidth="1"/>
    <col min="13037" max="13037" width="4.5546875" style="25" customWidth="1"/>
    <col min="13038" max="13038" width="7.44140625" style="25" customWidth="1"/>
    <col min="13039" max="13039" width="5.109375" style="25" customWidth="1"/>
    <col min="13040" max="13040" width="5.44140625" style="25" customWidth="1"/>
    <col min="13041" max="13041" width="5.6640625" style="25" customWidth="1"/>
    <col min="13042" max="13042" width="6" style="25" customWidth="1"/>
    <col min="13043" max="13043" width="5.109375" style="25" bestFit="1" customWidth="1"/>
    <col min="13044" max="13044" width="0" style="25" hidden="1" customWidth="1"/>
    <col min="13045" max="13045" width="12.33203125" style="25" customWidth="1"/>
    <col min="13046" max="13046" width="10.6640625" style="25" customWidth="1"/>
    <col min="13047" max="13047" width="10.109375" style="25" customWidth="1"/>
    <col min="13048" max="13048" width="9.88671875" style="25" customWidth="1"/>
    <col min="13049" max="13049" width="11.33203125" style="25" bestFit="1" customWidth="1"/>
    <col min="13050" max="13050" width="11.5546875" style="25" customWidth="1"/>
    <col min="13051" max="13052" width="11.44140625" style="25" customWidth="1"/>
    <col min="13053" max="13053" width="13.5546875" style="25" customWidth="1"/>
    <col min="13054" max="13054" width="0.33203125" style="25" customWidth="1"/>
    <col min="13055" max="13057" width="0" style="25" hidden="1" customWidth="1"/>
    <col min="13058" max="13058" width="11.5546875" style="25" customWidth="1"/>
    <col min="13059" max="13059" width="6.44140625" style="25" customWidth="1"/>
    <col min="13060" max="13060" width="13.33203125" style="25" customWidth="1"/>
    <col min="13061" max="13061" width="11.88671875" style="25" bestFit="1" customWidth="1"/>
    <col min="13062" max="13062" width="12.88671875" style="25" customWidth="1"/>
    <col min="13063" max="13064" width="0" style="25" hidden="1" customWidth="1"/>
    <col min="13065" max="13066" width="9.109375" style="25"/>
    <col min="13067" max="13067" width="12.6640625" style="25" bestFit="1" customWidth="1"/>
    <col min="13068" max="13290" width="9.109375" style="25"/>
    <col min="13291" max="13291" width="4.33203125" style="25" customWidth="1"/>
    <col min="13292" max="13292" width="0.109375" style="25" customWidth="1"/>
    <col min="13293" max="13293" width="4.5546875" style="25" customWidth="1"/>
    <col min="13294" max="13294" width="7.44140625" style="25" customWidth="1"/>
    <col min="13295" max="13295" width="5.109375" style="25" customWidth="1"/>
    <col min="13296" max="13296" width="5.44140625" style="25" customWidth="1"/>
    <col min="13297" max="13297" width="5.6640625" style="25" customWidth="1"/>
    <col min="13298" max="13298" width="6" style="25" customWidth="1"/>
    <col min="13299" max="13299" width="5.109375" style="25" bestFit="1" customWidth="1"/>
    <col min="13300" max="13300" width="0" style="25" hidden="1" customWidth="1"/>
    <col min="13301" max="13301" width="12.33203125" style="25" customWidth="1"/>
    <col min="13302" max="13302" width="10.6640625" style="25" customWidth="1"/>
    <col min="13303" max="13303" width="10.109375" style="25" customWidth="1"/>
    <col min="13304" max="13304" width="9.88671875" style="25" customWidth="1"/>
    <col min="13305" max="13305" width="11.33203125" style="25" bestFit="1" customWidth="1"/>
    <col min="13306" max="13306" width="11.5546875" style="25" customWidth="1"/>
    <col min="13307" max="13308" width="11.44140625" style="25" customWidth="1"/>
    <col min="13309" max="13309" width="13.5546875" style="25" customWidth="1"/>
    <col min="13310" max="13310" width="0.33203125" style="25" customWidth="1"/>
    <col min="13311" max="13313" width="0" style="25" hidden="1" customWidth="1"/>
    <col min="13314" max="13314" width="11.5546875" style="25" customWidth="1"/>
    <col min="13315" max="13315" width="6.44140625" style="25" customWidth="1"/>
    <col min="13316" max="13316" width="13.33203125" style="25" customWidth="1"/>
    <col min="13317" max="13317" width="11.88671875" style="25" bestFit="1" customWidth="1"/>
    <col min="13318" max="13318" width="12.88671875" style="25" customWidth="1"/>
    <col min="13319" max="13320" width="0" style="25" hidden="1" customWidth="1"/>
    <col min="13321" max="13322" width="9.109375" style="25"/>
    <col min="13323" max="13323" width="12.6640625" style="25" bestFit="1" customWidth="1"/>
    <col min="13324" max="13546" width="9.109375" style="25"/>
    <col min="13547" max="13547" width="4.33203125" style="25" customWidth="1"/>
    <col min="13548" max="13548" width="0.109375" style="25" customWidth="1"/>
    <col min="13549" max="13549" width="4.5546875" style="25" customWidth="1"/>
    <col min="13550" max="13550" width="7.44140625" style="25" customWidth="1"/>
    <col min="13551" max="13551" width="5.109375" style="25" customWidth="1"/>
    <col min="13552" max="13552" width="5.44140625" style="25" customWidth="1"/>
    <col min="13553" max="13553" width="5.6640625" style="25" customWidth="1"/>
    <col min="13554" max="13554" width="6" style="25" customWidth="1"/>
    <col min="13555" max="13555" width="5.109375" style="25" bestFit="1" customWidth="1"/>
    <col min="13556" max="13556" width="0" style="25" hidden="1" customWidth="1"/>
    <col min="13557" max="13557" width="12.33203125" style="25" customWidth="1"/>
    <col min="13558" max="13558" width="10.6640625" style="25" customWidth="1"/>
    <col min="13559" max="13559" width="10.109375" style="25" customWidth="1"/>
    <col min="13560" max="13560" width="9.88671875" style="25" customWidth="1"/>
    <col min="13561" max="13561" width="11.33203125" style="25" bestFit="1" customWidth="1"/>
    <col min="13562" max="13562" width="11.5546875" style="25" customWidth="1"/>
    <col min="13563" max="13564" width="11.44140625" style="25" customWidth="1"/>
    <col min="13565" max="13565" width="13.5546875" style="25" customWidth="1"/>
    <col min="13566" max="13566" width="0.33203125" style="25" customWidth="1"/>
    <col min="13567" max="13569" width="0" style="25" hidden="1" customWidth="1"/>
    <col min="13570" max="13570" width="11.5546875" style="25" customWidth="1"/>
    <col min="13571" max="13571" width="6.44140625" style="25" customWidth="1"/>
    <col min="13572" max="13572" width="13.33203125" style="25" customWidth="1"/>
    <col min="13573" max="13573" width="11.88671875" style="25" bestFit="1" customWidth="1"/>
    <col min="13574" max="13574" width="12.88671875" style="25" customWidth="1"/>
    <col min="13575" max="13576" width="0" style="25" hidden="1" customWidth="1"/>
    <col min="13577" max="13578" width="9.109375" style="25"/>
    <col min="13579" max="13579" width="12.6640625" style="25" bestFit="1" customWidth="1"/>
    <col min="13580" max="13802" width="9.109375" style="25"/>
    <col min="13803" max="13803" width="4.33203125" style="25" customWidth="1"/>
    <col min="13804" max="13804" width="0.109375" style="25" customWidth="1"/>
    <col min="13805" max="13805" width="4.5546875" style="25" customWidth="1"/>
    <col min="13806" max="13806" width="7.44140625" style="25" customWidth="1"/>
    <col min="13807" max="13807" width="5.109375" style="25" customWidth="1"/>
    <col min="13808" max="13808" width="5.44140625" style="25" customWidth="1"/>
    <col min="13809" max="13809" width="5.6640625" style="25" customWidth="1"/>
    <col min="13810" max="13810" width="6" style="25" customWidth="1"/>
    <col min="13811" max="13811" width="5.109375" style="25" bestFit="1" customWidth="1"/>
    <col min="13812" max="13812" width="0" style="25" hidden="1" customWidth="1"/>
    <col min="13813" max="13813" width="12.33203125" style="25" customWidth="1"/>
    <col min="13814" max="13814" width="10.6640625" style="25" customWidth="1"/>
    <col min="13815" max="13815" width="10.109375" style="25" customWidth="1"/>
    <col min="13816" max="13816" width="9.88671875" style="25" customWidth="1"/>
    <col min="13817" max="13817" width="11.33203125" style="25" bestFit="1" customWidth="1"/>
    <col min="13818" max="13818" width="11.5546875" style="25" customWidth="1"/>
    <col min="13819" max="13820" width="11.44140625" style="25" customWidth="1"/>
    <col min="13821" max="13821" width="13.5546875" style="25" customWidth="1"/>
    <col min="13822" max="13822" width="0.33203125" style="25" customWidth="1"/>
    <col min="13823" max="13825" width="0" style="25" hidden="1" customWidth="1"/>
    <col min="13826" max="13826" width="11.5546875" style="25" customWidth="1"/>
    <col min="13827" max="13827" width="6.44140625" style="25" customWidth="1"/>
    <col min="13828" max="13828" width="13.33203125" style="25" customWidth="1"/>
    <col min="13829" max="13829" width="11.88671875" style="25" bestFit="1" customWidth="1"/>
    <col min="13830" max="13830" width="12.88671875" style="25" customWidth="1"/>
    <col min="13831" max="13832" width="0" style="25" hidden="1" customWidth="1"/>
    <col min="13833" max="13834" width="9.109375" style="25"/>
    <col min="13835" max="13835" width="12.6640625" style="25" bestFit="1" customWidth="1"/>
    <col min="13836" max="14058" width="9.109375" style="25"/>
    <col min="14059" max="14059" width="4.33203125" style="25" customWidth="1"/>
    <col min="14060" max="14060" width="0.109375" style="25" customWidth="1"/>
    <col min="14061" max="14061" width="4.5546875" style="25" customWidth="1"/>
    <col min="14062" max="14062" width="7.44140625" style="25" customWidth="1"/>
    <col min="14063" max="14063" width="5.109375" style="25" customWidth="1"/>
    <col min="14064" max="14064" width="5.44140625" style="25" customWidth="1"/>
    <col min="14065" max="14065" width="5.6640625" style="25" customWidth="1"/>
    <col min="14066" max="14066" width="6" style="25" customWidth="1"/>
    <col min="14067" max="14067" width="5.109375" style="25" bestFit="1" customWidth="1"/>
    <col min="14068" max="14068" width="0" style="25" hidden="1" customWidth="1"/>
    <col min="14069" max="14069" width="12.33203125" style="25" customWidth="1"/>
    <col min="14070" max="14070" width="10.6640625" style="25" customWidth="1"/>
    <col min="14071" max="14071" width="10.109375" style="25" customWidth="1"/>
    <col min="14072" max="14072" width="9.88671875" style="25" customWidth="1"/>
    <col min="14073" max="14073" width="11.33203125" style="25" bestFit="1" customWidth="1"/>
    <col min="14074" max="14074" width="11.5546875" style="25" customWidth="1"/>
    <col min="14075" max="14076" width="11.44140625" style="25" customWidth="1"/>
    <col min="14077" max="14077" width="13.5546875" style="25" customWidth="1"/>
    <col min="14078" max="14078" width="0.33203125" style="25" customWidth="1"/>
    <col min="14079" max="14081" width="0" style="25" hidden="1" customWidth="1"/>
    <col min="14082" max="14082" width="11.5546875" style="25" customWidth="1"/>
    <col min="14083" max="14083" width="6.44140625" style="25" customWidth="1"/>
    <col min="14084" max="14084" width="13.33203125" style="25" customWidth="1"/>
    <col min="14085" max="14085" width="11.88671875" style="25" bestFit="1" customWidth="1"/>
    <col min="14086" max="14086" width="12.88671875" style="25" customWidth="1"/>
    <col min="14087" max="14088" width="0" style="25" hidden="1" customWidth="1"/>
    <col min="14089" max="14090" width="9.109375" style="25"/>
    <col min="14091" max="14091" width="12.6640625" style="25" bestFit="1" customWidth="1"/>
    <col min="14092" max="14314" width="9.109375" style="25"/>
    <col min="14315" max="14315" width="4.33203125" style="25" customWidth="1"/>
    <col min="14316" max="14316" width="0.109375" style="25" customWidth="1"/>
    <col min="14317" max="14317" width="4.5546875" style="25" customWidth="1"/>
    <col min="14318" max="14318" width="7.44140625" style="25" customWidth="1"/>
    <col min="14319" max="14319" width="5.109375" style="25" customWidth="1"/>
    <col min="14320" max="14320" width="5.44140625" style="25" customWidth="1"/>
    <col min="14321" max="14321" width="5.6640625" style="25" customWidth="1"/>
    <col min="14322" max="14322" width="6" style="25" customWidth="1"/>
    <col min="14323" max="14323" width="5.109375" style="25" bestFit="1" customWidth="1"/>
    <col min="14324" max="14324" width="0" style="25" hidden="1" customWidth="1"/>
    <col min="14325" max="14325" width="12.33203125" style="25" customWidth="1"/>
    <col min="14326" max="14326" width="10.6640625" style="25" customWidth="1"/>
    <col min="14327" max="14327" width="10.109375" style="25" customWidth="1"/>
    <col min="14328" max="14328" width="9.88671875" style="25" customWidth="1"/>
    <col min="14329" max="14329" width="11.33203125" style="25" bestFit="1" customWidth="1"/>
    <col min="14330" max="14330" width="11.5546875" style="25" customWidth="1"/>
    <col min="14331" max="14332" width="11.44140625" style="25" customWidth="1"/>
    <col min="14333" max="14333" width="13.5546875" style="25" customWidth="1"/>
    <col min="14334" max="14334" width="0.33203125" style="25" customWidth="1"/>
    <col min="14335" max="14337" width="0" style="25" hidden="1" customWidth="1"/>
    <col min="14338" max="14338" width="11.5546875" style="25" customWidth="1"/>
    <col min="14339" max="14339" width="6.44140625" style="25" customWidth="1"/>
    <col min="14340" max="14340" width="13.33203125" style="25" customWidth="1"/>
    <col min="14341" max="14341" width="11.88671875" style="25" bestFit="1" customWidth="1"/>
    <col min="14342" max="14342" width="12.88671875" style="25" customWidth="1"/>
    <col min="14343" max="14344" width="0" style="25" hidden="1" customWidth="1"/>
    <col min="14345" max="14346" width="9.109375" style="25"/>
    <col min="14347" max="14347" width="12.6640625" style="25" bestFit="1" customWidth="1"/>
    <col min="14348" max="14570" width="9.109375" style="25"/>
    <col min="14571" max="14571" width="4.33203125" style="25" customWidth="1"/>
    <col min="14572" max="14572" width="0.109375" style="25" customWidth="1"/>
    <col min="14573" max="14573" width="4.5546875" style="25" customWidth="1"/>
    <col min="14574" max="14574" width="7.44140625" style="25" customWidth="1"/>
    <col min="14575" max="14575" width="5.109375" style="25" customWidth="1"/>
    <col min="14576" max="14576" width="5.44140625" style="25" customWidth="1"/>
    <col min="14577" max="14577" width="5.6640625" style="25" customWidth="1"/>
    <col min="14578" max="14578" width="6" style="25" customWidth="1"/>
    <col min="14579" max="14579" width="5.109375" style="25" bestFit="1" customWidth="1"/>
    <col min="14580" max="14580" width="0" style="25" hidden="1" customWidth="1"/>
    <col min="14581" max="14581" width="12.33203125" style="25" customWidth="1"/>
    <col min="14582" max="14582" width="10.6640625" style="25" customWidth="1"/>
    <col min="14583" max="14583" width="10.109375" style="25" customWidth="1"/>
    <col min="14584" max="14584" width="9.88671875" style="25" customWidth="1"/>
    <col min="14585" max="14585" width="11.33203125" style="25" bestFit="1" customWidth="1"/>
    <col min="14586" max="14586" width="11.5546875" style="25" customWidth="1"/>
    <col min="14587" max="14588" width="11.44140625" style="25" customWidth="1"/>
    <col min="14589" max="14589" width="13.5546875" style="25" customWidth="1"/>
    <col min="14590" max="14590" width="0.33203125" style="25" customWidth="1"/>
    <col min="14591" max="14593" width="0" style="25" hidden="1" customWidth="1"/>
    <col min="14594" max="14594" width="11.5546875" style="25" customWidth="1"/>
    <col min="14595" max="14595" width="6.44140625" style="25" customWidth="1"/>
    <col min="14596" max="14596" width="13.33203125" style="25" customWidth="1"/>
    <col min="14597" max="14597" width="11.88671875" style="25" bestFit="1" customWidth="1"/>
    <col min="14598" max="14598" width="12.88671875" style="25" customWidth="1"/>
    <col min="14599" max="14600" width="0" style="25" hidden="1" customWidth="1"/>
    <col min="14601" max="14602" width="9.109375" style="25"/>
    <col min="14603" max="14603" width="12.6640625" style="25" bestFit="1" customWidth="1"/>
    <col min="14604" max="14826" width="9.109375" style="25"/>
    <col min="14827" max="14827" width="4.33203125" style="25" customWidth="1"/>
    <col min="14828" max="14828" width="0.109375" style="25" customWidth="1"/>
    <col min="14829" max="14829" width="4.5546875" style="25" customWidth="1"/>
    <col min="14830" max="14830" width="7.44140625" style="25" customWidth="1"/>
    <col min="14831" max="14831" width="5.109375" style="25" customWidth="1"/>
    <col min="14832" max="14832" width="5.44140625" style="25" customWidth="1"/>
    <col min="14833" max="14833" width="5.6640625" style="25" customWidth="1"/>
    <col min="14834" max="14834" width="6" style="25" customWidth="1"/>
    <col min="14835" max="14835" width="5.109375" style="25" bestFit="1" customWidth="1"/>
    <col min="14836" max="14836" width="0" style="25" hidden="1" customWidth="1"/>
    <col min="14837" max="14837" width="12.33203125" style="25" customWidth="1"/>
    <col min="14838" max="14838" width="10.6640625" style="25" customWidth="1"/>
    <col min="14839" max="14839" width="10.109375" style="25" customWidth="1"/>
    <col min="14840" max="14840" width="9.88671875" style="25" customWidth="1"/>
    <col min="14841" max="14841" width="11.33203125" style="25" bestFit="1" customWidth="1"/>
    <col min="14842" max="14842" width="11.5546875" style="25" customWidth="1"/>
    <col min="14843" max="14844" width="11.44140625" style="25" customWidth="1"/>
    <col min="14845" max="14845" width="13.5546875" style="25" customWidth="1"/>
    <col min="14846" max="14846" width="0.33203125" style="25" customWidth="1"/>
    <col min="14847" max="14849" width="0" style="25" hidden="1" customWidth="1"/>
    <col min="14850" max="14850" width="11.5546875" style="25" customWidth="1"/>
    <col min="14851" max="14851" width="6.44140625" style="25" customWidth="1"/>
    <col min="14852" max="14852" width="13.33203125" style="25" customWidth="1"/>
    <col min="14853" max="14853" width="11.88671875" style="25" bestFit="1" customWidth="1"/>
    <col min="14854" max="14854" width="12.88671875" style="25" customWidth="1"/>
    <col min="14855" max="14856" width="0" style="25" hidden="1" customWidth="1"/>
    <col min="14857" max="14858" width="9.109375" style="25"/>
    <col min="14859" max="14859" width="12.6640625" style="25" bestFit="1" customWidth="1"/>
    <col min="14860" max="15082" width="9.109375" style="25"/>
    <col min="15083" max="15083" width="4.33203125" style="25" customWidth="1"/>
    <col min="15084" max="15084" width="0.109375" style="25" customWidth="1"/>
    <col min="15085" max="15085" width="4.5546875" style="25" customWidth="1"/>
    <col min="15086" max="15086" width="7.44140625" style="25" customWidth="1"/>
    <col min="15087" max="15087" width="5.109375" style="25" customWidth="1"/>
    <col min="15088" max="15088" width="5.44140625" style="25" customWidth="1"/>
    <col min="15089" max="15089" width="5.6640625" style="25" customWidth="1"/>
    <col min="15090" max="15090" width="6" style="25" customWidth="1"/>
    <col min="15091" max="15091" width="5.109375" style="25" bestFit="1" customWidth="1"/>
    <col min="15092" max="15092" width="0" style="25" hidden="1" customWidth="1"/>
    <col min="15093" max="15093" width="12.33203125" style="25" customWidth="1"/>
    <col min="15094" max="15094" width="10.6640625" style="25" customWidth="1"/>
    <col min="15095" max="15095" width="10.109375" style="25" customWidth="1"/>
    <col min="15096" max="15096" width="9.88671875" style="25" customWidth="1"/>
    <col min="15097" max="15097" width="11.33203125" style="25" bestFit="1" customWidth="1"/>
    <col min="15098" max="15098" width="11.5546875" style="25" customWidth="1"/>
    <col min="15099" max="15100" width="11.44140625" style="25" customWidth="1"/>
    <col min="15101" max="15101" width="13.5546875" style="25" customWidth="1"/>
    <col min="15102" max="15102" width="0.33203125" style="25" customWidth="1"/>
    <col min="15103" max="15105" width="0" style="25" hidden="1" customWidth="1"/>
    <col min="15106" max="15106" width="11.5546875" style="25" customWidth="1"/>
    <col min="15107" max="15107" width="6.44140625" style="25" customWidth="1"/>
    <col min="15108" max="15108" width="13.33203125" style="25" customWidth="1"/>
    <col min="15109" max="15109" width="11.88671875" style="25" bestFit="1" customWidth="1"/>
    <col min="15110" max="15110" width="12.88671875" style="25" customWidth="1"/>
    <col min="15111" max="15112" width="0" style="25" hidden="1" customWidth="1"/>
    <col min="15113" max="15114" width="9.109375" style="25"/>
    <col min="15115" max="15115" width="12.6640625" style="25" bestFit="1" customWidth="1"/>
    <col min="15116" max="15338" width="9.109375" style="25"/>
    <col min="15339" max="15339" width="4.33203125" style="25" customWidth="1"/>
    <col min="15340" max="15340" width="0.109375" style="25" customWidth="1"/>
    <col min="15341" max="15341" width="4.5546875" style="25" customWidth="1"/>
    <col min="15342" max="15342" width="7.44140625" style="25" customWidth="1"/>
    <col min="15343" max="15343" width="5.109375" style="25" customWidth="1"/>
    <col min="15344" max="15344" width="5.44140625" style="25" customWidth="1"/>
    <col min="15345" max="15345" width="5.6640625" style="25" customWidth="1"/>
    <col min="15346" max="15346" width="6" style="25" customWidth="1"/>
    <col min="15347" max="15347" width="5.109375" style="25" bestFit="1" customWidth="1"/>
    <col min="15348" max="15348" width="0" style="25" hidden="1" customWidth="1"/>
    <col min="15349" max="15349" width="12.33203125" style="25" customWidth="1"/>
    <col min="15350" max="15350" width="10.6640625" style="25" customWidth="1"/>
    <col min="15351" max="15351" width="10.109375" style="25" customWidth="1"/>
    <col min="15352" max="15352" width="9.88671875" style="25" customWidth="1"/>
    <col min="15353" max="15353" width="11.33203125" style="25" bestFit="1" customWidth="1"/>
    <col min="15354" max="15354" width="11.5546875" style="25" customWidth="1"/>
    <col min="15355" max="15356" width="11.44140625" style="25" customWidth="1"/>
    <col min="15357" max="15357" width="13.5546875" style="25" customWidth="1"/>
    <col min="15358" max="15358" width="0.33203125" style="25" customWidth="1"/>
    <col min="15359" max="15361" width="0" style="25" hidden="1" customWidth="1"/>
    <col min="15362" max="15362" width="11.5546875" style="25" customWidth="1"/>
    <col min="15363" max="15363" width="6.44140625" style="25" customWidth="1"/>
    <col min="15364" max="15364" width="13.33203125" style="25" customWidth="1"/>
    <col min="15365" max="15365" width="11.88671875" style="25" bestFit="1" customWidth="1"/>
    <col min="15366" max="15366" width="12.88671875" style="25" customWidth="1"/>
    <col min="15367" max="15368" width="0" style="25" hidden="1" customWidth="1"/>
    <col min="15369" max="15370" width="9.109375" style="25"/>
    <col min="15371" max="15371" width="12.6640625" style="25" bestFit="1" customWidth="1"/>
    <col min="15372" max="15594" width="9.109375" style="25"/>
    <col min="15595" max="15595" width="4.33203125" style="25" customWidth="1"/>
    <col min="15596" max="15596" width="0.109375" style="25" customWidth="1"/>
    <col min="15597" max="15597" width="4.5546875" style="25" customWidth="1"/>
    <col min="15598" max="15598" width="7.44140625" style="25" customWidth="1"/>
    <col min="15599" max="15599" width="5.109375" style="25" customWidth="1"/>
    <col min="15600" max="15600" width="5.44140625" style="25" customWidth="1"/>
    <col min="15601" max="15601" width="5.6640625" style="25" customWidth="1"/>
    <col min="15602" max="15602" width="6" style="25" customWidth="1"/>
    <col min="15603" max="15603" width="5.109375" style="25" bestFit="1" customWidth="1"/>
    <col min="15604" max="15604" width="0" style="25" hidden="1" customWidth="1"/>
    <col min="15605" max="15605" width="12.33203125" style="25" customWidth="1"/>
    <col min="15606" max="15606" width="10.6640625" style="25" customWidth="1"/>
    <col min="15607" max="15607" width="10.109375" style="25" customWidth="1"/>
    <col min="15608" max="15608" width="9.88671875" style="25" customWidth="1"/>
    <col min="15609" max="15609" width="11.33203125" style="25" bestFit="1" customWidth="1"/>
    <col min="15610" max="15610" width="11.5546875" style="25" customWidth="1"/>
    <col min="15611" max="15612" width="11.44140625" style="25" customWidth="1"/>
    <col min="15613" max="15613" width="13.5546875" style="25" customWidth="1"/>
    <col min="15614" max="15614" width="0.33203125" style="25" customWidth="1"/>
    <col min="15615" max="15617" width="0" style="25" hidden="1" customWidth="1"/>
    <col min="15618" max="15618" width="11.5546875" style="25" customWidth="1"/>
    <col min="15619" max="15619" width="6.44140625" style="25" customWidth="1"/>
    <col min="15620" max="15620" width="13.33203125" style="25" customWidth="1"/>
    <col min="15621" max="15621" width="11.88671875" style="25" bestFit="1" customWidth="1"/>
    <col min="15622" max="15622" width="12.88671875" style="25" customWidth="1"/>
    <col min="15623" max="15624" width="0" style="25" hidden="1" customWidth="1"/>
    <col min="15625" max="15626" width="9.109375" style="25"/>
    <col min="15627" max="15627" width="12.6640625" style="25" bestFit="1" customWidth="1"/>
    <col min="15628" max="15850" width="9.109375" style="25"/>
    <col min="15851" max="15851" width="4.33203125" style="25" customWidth="1"/>
    <col min="15852" max="15852" width="0.109375" style="25" customWidth="1"/>
    <col min="15853" max="15853" width="4.5546875" style="25" customWidth="1"/>
    <col min="15854" max="15854" width="7.44140625" style="25" customWidth="1"/>
    <col min="15855" max="15855" width="5.109375" style="25" customWidth="1"/>
    <col min="15856" max="15856" width="5.44140625" style="25" customWidth="1"/>
    <col min="15857" max="15857" width="5.6640625" style="25" customWidth="1"/>
    <col min="15858" max="15858" width="6" style="25" customWidth="1"/>
    <col min="15859" max="15859" width="5.109375" style="25" bestFit="1" customWidth="1"/>
    <col min="15860" max="15860" width="0" style="25" hidden="1" customWidth="1"/>
    <col min="15861" max="15861" width="12.33203125" style="25" customWidth="1"/>
    <col min="15862" max="15862" width="10.6640625" style="25" customWidth="1"/>
    <col min="15863" max="15863" width="10.109375" style="25" customWidth="1"/>
    <col min="15864" max="15864" width="9.88671875" style="25" customWidth="1"/>
    <col min="15865" max="15865" width="11.33203125" style="25" bestFit="1" customWidth="1"/>
    <col min="15866" max="15866" width="11.5546875" style="25" customWidth="1"/>
    <col min="15867" max="15868" width="11.44140625" style="25" customWidth="1"/>
    <col min="15869" max="15869" width="13.5546875" style="25" customWidth="1"/>
    <col min="15870" max="15870" width="0.33203125" style="25" customWidth="1"/>
    <col min="15871" max="15873" width="0" style="25" hidden="1" customWidth="1"/>
    <col min="15874" max="15874" width="11.5546875" style="25" customWidth="1"/>
    <col min="15875" max="15875" width="6.44140625" style="25" customWidth="1"/>
    <col min="15876" max="15876" width="13.33203125" style="25" customWidth="1"/>
    <col min="15877" max="15877" width="11.88671875" style="25" bestFit="1" customWidth="1"/>
    <col min="15878" max="15878" width="12.88671875" style="25" customWidth="1"/>
    <col min="15879" max="15880" width="0" style="25" hidden="1" customWidth="1"/>
    <col min="15881" max="15882" width="9.109375" style="25"/>
    <col min="15883" max="15883" width="12.6640625" style="25" bestFit="1" customWidth="1"/>
    <col min="15884" max="16106" width="9.109375" style="25"/>
    <col min="16107" max="16107" width="4.33203125" style="25" customWidth="1"/>
    <col min="16108" max="16108" width="0.109375" style="25" customWidth="1"/>
    <col min="16109" max="16109" width="4.5546875" style="25" customWidth="1"/>
    <col min="16110" max="16110" width="7.44140625" style="25" customWidth="1"/>
    <col min="16111" max="16111" width="5.109375" style="25" customWidth="1"/>
    <col min="16112" max="16112" width="5.44140625" style="25" customWidth="1"/>
    <col min="16113" max="16113" width="5.6640625" style="25" customWidth="1"/>
    <col min="16114" max="16114" width="6" style="25" customWidth="1"/>
    <col min="16115" max="16115" width="5.109375" style="25" bestFit="1" customWidth="1"/>
    <col min="16116" max="16116" width="0" style="25" hidden="1" customWidth="1"/>
    <col min="16117" max="16117" width="12.33203125" style="25" customWidth="1"/>
    <col min="16118" max="16118" width="10.6640625" style="25" customWidth="1"/>
    <col min="16119" max="16119" width="10.109375" style="25" customWidth="1"/>
    <col min="16120" max="16120" width="9.88671875" style="25" customWidth="1"/>
    <col min="16121" max="16121" width="11.33203125" style="25" bestFit="1" customWidth="1"/>
    <col min="16122" max="16122" width="11.5546875" style="25" customWidth="1"/>
    <col min="16123" max="16124" width="11.44140625" style="25" customWidth="1"/>
    <col min="16125" max="16125" width="13.5546875" style="25" customWidth="1"/>
    <col min="16126" max="16126" width="0.33203125" style="25" customWidth="1"/>
    <col min="16127" max="16129" width="0" style="25" hidden="1" customWidth="1"/>
    <col min="16130" max="16130" width="11.5546875" style="25" customWidth="1"/>
    <col min="16131" max="16131" width="6.44140625" style="25" customWidth="1"/>
    <col min="16132" max="16132" width="13.33203125" style="25" customWidth="1"/>
    <col min="16133" max="16133" width="11.88671875" style="25" bestFit="1" customWidth="1"/>
    <col min="16134" max="16134" width="12.88671875" style="25" customWidth="1"/>
    <col min="16135" max="16136" width="0" style="25" hidden="1" customWidth="1"/>
    <col min="16137" max="16138" width="9.109375" style="25"/>
    <col min="16139" max="16139" width="12.6640625" style="25" bestFit="1" customWidth="1"/>
    <col min="16140" max="16384" width="9.109375" style="25"/>
  </cols>
  <sheetData>
    <row r="1" spans="1:9" s="3" customFormat="1" ht="15.6">
      <c r="A1" s="87" t="s">
        <v>81</v>
      </c>
      <c r="B1" s="88"/>
      <c r="C1" s="87"/>
      <c r="D1" s="87"/>
      <c r="E1" s="87"/>
      <c r="F1" s="89"/>
      <c r="G1" s="89"/>
      <c r="H1" s="2"/>
      <c r="I1" s="2"/>
    </row>
    <row r="2" spans="1:9" s="3" customFormat="1" ht="17.25" customHeight="1">
      <c r="A2" s="87"/>
      <c r="B2" s="87"/>
      <c r="C2" s="87"/>
      <c r="D2" s="87"/>
      <c r="E2" s="4"/>
      <c r="F2" s="90"/>
      <c r="G2" s="90"/>
      <c r="H2" s="2"/>
      <c r="I2" s="2"/>
    </row>
    <row r="3" spans="1:9" s="6" customFormat="1" ht="17.399999999999999">
      <c r="A3" s="91" t="s">
        <v>94</v>
      </c>
      <c r="B3" s="91"/>
      <c r="C3" s="91"/>
      <c r="D3" s="91"/>
      <c r="E3" s="91"/>
      <c r="F3" s="91"/>
      <c r="G3" s="91"/>
      <c r="H3" s="5"/>
      <c r="I3" s="5"/>
    </row>
    <row r="4" spans="1:9" s="6" customFormat="1" ht="17.399999999999999">
      <c r="A4" s="91" t="s">
        <v>83</v>
      </c>
      <c r="B4" s="91"/>
      <c r="C4" s="91"/>
      <c r="D4" s="91"/>
      <c r="E4" s="91"/>
      <c r="F4" s="91"/>
      <c r="G4" s="91"/>
      <c r="H4" s="5"/>
      <c r="I4" s="5"/>
    </row>
    <row r="5" spans="1:9" s="15" customFormat="1" ht="29.4" customHeight="1">
      <c r="A5" s="78" t="s">
        <v>1</v>
      </c>
      <c r="B5" s="78" t="s">
        <v>2</v>
      </c>
      <c r="C5" s="78" t="s">
        <v>3</v>
      </c>
      <c r="D5" s="78" t="s">
        <v>4</v>
      </c>
      <c r="E5" s="82" t="s">
        <v>96</v>
      </c>
      <c r="F5" s="76" t="s">
        <v>95</v>
      </c>
      <c r="G5" s="76" t="s">
        <v>16</v>
      </c>
      <c r="H5" s="13"/>
      <c r="I5" s="14"/>
    </row>
    <row r="6" spans="1:9" s="15" customFormat="1" ht="44.4" customHeight="1">
      <c r="A6" s="78"/>
      <c r="B6" s="84"/>
      <c r="C6" s="78"/>
      <c r="D6" s="78"/>
      <c r="E6" s="83"/>
      <c r="F6" s="76"/>
      <c r="G6" s="76"/>
      <c r="H6" s="10" t="s">
        <v>36</v>
      </c>
      <c r="I6" s="14"/>
    </row>
    <row r="7" spans="1:9" ht="11.25" customHeight="1">
      <c r="A7" s="20">
        <v>1</v>
      </c>
      <c r="B7" s="21">
        <v>1</v>
      </c>
      <c r="C7" s="19">
        <v>2</v>
      </c>
      <c r="D7" s="19">
        <v>3</v>
      </c>
      <c r="E7" s="19">
        <v>17</v>
      </c>
      <c r="F7" s="19">
        <v>20</v>
      </c>
      <c r="G7" s="22">
        <v>21</v>
      </c>
      <c r="H7" s="23">
        <v>16</v>
      </c>
      <c r="I7" s="24"/>
    </row>
    <row r="8" spans="1:9" s="3" customFormat="1" ht="19.5" customHeight="1">
      <c r="A8" s="28">
        <v>1</v>
      </c>
      <c r="B8" s="28" t="s">
        <v>38</v>
      </c>
      <c r="C8" s="29" t="s">
        <v>37</v>
      </c>
      <c r="D8" s="30" t="s">
        <v>39</v>
      </c>
      <c r="E8" s="34">
        <v>12000000</v>
      </c>
      <c r="F8" s="36">
        <f>E8</f>
        <v>12000000</v>
      </c>
      <c r="G8" s="37">
        <v>0</v>
      </c>
      <c r="H8" s="2" t="str">
        <f>IF($E8=0,"","A")</f>
        <v>A</v>
      </c>
      <c r="I8" s="2"/>
    </row>
    <row r="9" spans="1:9" s="3" customFormat="1" ht="19.5" customHeight="1">
      <c r="A9" s="28">
        <f>IF(AND($C9&gt;0)*($C9&lt;&gt;$C8),MAX($A$5:$A8)+1,"")</f>
        <v>2</v>
      </c>
      <c r="B9" s="28" t="s">
        <v>40</v>
      </c>
      <c r="C9" s="29" t="s">
        <v>41</v>
      </c>
      <c r="D9" s="30" t="s">
        <v>42</v>
      </c>
      <c r="E9" s="34">
        <v>10000000</v>
      </c>
      <c r="F9" s="36">
        <f>E9</f>
        <v>10000000</v>
      </c>
      <c r="G9" s="37">
        <v>1</v>
      </c>
      <c r="H9" s="2" t="str">
        <f>IF($E9=0,"","A")</f>
        <v>A</v>
      </c>
      <c r="I9" s="2"/>
    </row>
    <row r="10" spans="1:9" s="3" customFormat="1" ht="18.75" customHeight="1">
      <c r="A10" s="28">
        <f>IF(AND($C10&gt;0)*($C10&lt;&gt;$C9),MAX($A$5:$A9)+1,"")</f>
        <v>3</v>
      </c>
      <c r="B10" s="28" t="s">
        <v>43</v>
      </c>
      <c r="C10" s="29" t="s">
        <v>44</v>
      </c>
      <c r="D10" s="30" t="s">
        <v>45</v>
      </c>
      <c r="E10" s="34">
        <v>8000000</v>
      </c>
      <c r="F10" s="36">
        <f>E10</f>
        <v>8000000</v>
      </c>
      <c r="G10" s="37">
        <v>1</v>
      </c>
      <c r="H10" s="2" t="str">
        <f>IF($E10=0,"","A")</f>
        <v>A</v>
      </c>
      <c r="I10" s="2"/>
    </row>
    <row r="11" spans="1:9" s="3" customFormat="1" ht="23.25" customHeight="1" thickBot="1">
      <c r="A11" s="39"/>
      <c r="B11" s="40"/>
      <c r="C11" s="41" t="s">
        <v>51</v>
      </c>
      <c r="D11" s="42"/>
      <c r="E11" s="97">
        <f>SUM(E8:E10)</f>
        <v>30000000</v>
      </c>
      <c r="F11" s="97">
        <f>SUM(F8:F10)</f>
        <v>30000000</v>
      </c>
      <c r="G11" s="43">
        <f>SUM(G8:G10)</f>
        <v>2</v>
      </c>
      <c r="H11" s="2" t="str">
        <f>IF($E11=0,"","A")</f>
        <v>A</v>
      </c>
      <c r="I11" s="2"/>
    </row>
    <row r="12" spans="1:9" ht="17.25" customHeight="1">
      <c r="A12" s="44"/>
      <c r="B12" s="4"/>
      <c r="C12" s="45"/>
      <c r="D12" s="45"/>
      <c r="E12" s="48"/>
      <c r="F12" s="77"/>
      <c r="G12" s="77"/>
      <c r="H12" s="24"/>
      <c r="I12" s="2"/>
    </row>
    <row r="13" spans="1:9" ht="17.25" customHeight="1">
      <c r="A13" s="44"/>
      <c r="B13" s="4"/>
      <c r="C13" s="49"/>
      <c r="D13" s="55"/>
      <c r="E13" s="48"/>
      <c r="F13" s="65"/>
      <c r="G13" s="65"/>
      <c r="H13" s="24"/>
      <c r="I13" s="2"/>
    </row>
    <row r="14" spans="1:9" ht="13.8">
      <c r="A14" s="47"/>
      <c r="B14" s="51"/>
      <c r="C14" s="70" t="s">
        <v>53</v>
      </c>
      <c r="D14" s="70"/>
      <c r="E14" s="24"/>
      <c r="F14" s="70"/>
      <c r="G14" s="70"/>
      <c r="H14" s="24"/>
      <c r="I14" s="2"/>
    </row>
    <row r="15" spans="1:9" ht="13.2">
      <c r="A15" s="52"/>
      <c r="B15" s="53"/>
      <c r="C15" s="54"/>
      <c r="D15" s="55"/>
      <c r="E15" s="55"/>
      <c r="F15" s="55"/>
      <c r="G15" s="55"/>
      <c r="I15" s="57"/>
    </row>
    <row r="16" spans="1:9" ht="13.2">
      <c r="A16" s="52"/>
      <c r="B16" s="53"/>
      <c r="C16" s="54"/>
      <c r="D16" s="55"/>
      <c r="E16" s="55"/>
      <c r="F16" s="58"/>
      <c r="G16" s="55"/>
      <c r="I16" s="57"/>
    </row>
    <row r="17" spans="1:10" ht="13.2">
      <c r="A17" s="52"/>
      <c r="B17" s="53"/>
      <c r="C17" s="54"/>
      <c r="D17" s="55"/>
      <c r="E17" s="59"/>
      <c r="F17" s="55"/>
      <c r="G17" s="55"/>
      <c r="I17" s="57"/>
    </row>
    <row r="18" spans="1:10" ht="13.2">
      <c r="A18" s="52"/>
      <c r="B18" s="53"/>
      <c r="C18" s="54"/>
      <c r="D18" s="55"/>
      <c r="E18" s="55"/>
      <c r="F18" s="55"/>
      <c r="G18" s="55"/>
      <c r="I18" s="57"/>
    </row>
    <row r="19" spans="1:10" ht="13.2">
      <c r="A19" s="60"/>
      <c r="B19" s="25"/>
      <c r="C19" s="71"/>
      <c r="D19" s="71"/>
      <c r="F19" s="71"/>
      <c r="G19" s="71"/>
    </row>
    <row r="20" spans="1:10" ht="13.2">
      <c r="A20" s="60"/>
      <c r="B20" s="25"/>
      <c r="C20" s="57"/>
      <c r="E20" s="57"/>
      <c r="F20" s="57"/>
      <c r="G20" s="57"/>
    </row>
    <row r="21" spans="1:10" ht="13.2">
      <c r="A21" s="60"/>
      <c r="B21" s="25"/>
      <c r="C21" s="57"/>
      <c r="E21" s="57"/>
      <c r="F21" s="57"/>
      <c r="G21" s="57"/>
      <c r="J21" s="62"/>
    </row>
    <row r="22" spans="1:10" ht="13.2">
      <c r="B22" s="25"/>
      <c r="C22" s="57"/>
      <c r="E22" s="57"/>
      <c r="F22" s="57"/>
      <c r="G22" s="57"/>
    </row>
    <row r="23" spans="1:10" ht="13.2">
      <c r="B23" s="25"/>
      <c r="D23" s="25"/>
    </row>
    <row r="24" spans="1:10" ht="13.2">
      <c r="B24" s="25"/>
      <c r="D24" s="25"/>
    </row>
    <row r="25" spans="1:10" ht="13.2">
      <c r="B25" s="25"/>
      <c r="D25" s="25"/>
    </row>
    <row r="26" spans="1:10" ht="13.2">
      <c r="B26" s="25"/>
      <c r="D26" s="25"/>
    </row>
    <row r="27" spans="1:10" ht="13.2">
      <c r="B27" s="25"/>
      <c r="D27" s="25"/>
    </row>
    <row r="28" spans="1:10" ht="13.2">
      <c r="B28" s="25"/>
      <c r="D28" s="25"/>
    </row>
    <row r="29" spans="1:10" ht="13.2">
      <c r="B29" s="25"/>
      <c r="D29" s="25"/>
    </row>
    <row r="30" spans="1:10" ht="13.2">
      <c r="B30" s="69"/>
      <c r="D30" s="25"/>
    </row>
    <row r="31" spans="1:10" ht="13.2">
      <c r="B31" s="69"/>
      <c r="D31" s="25"/>
    </row>
    <row r="41" spans="2:2" ht="13.2">
      <c r="B41" s="68"/>
    </row>
    <row r="42" spans="2:2" ht="13.2">
      <c r="B42" s="68"/>
    </row>
    <row r="62" spans="2:2" ht="13.2">
      <c r="B62" s="68"/>
    </row>
    <row r="63" spans="2:2" ht="13.2">
      <c r="B63" s="68"/>
    </row>
    <row r="68" spans="2:2" ht="13.2">
      <c r="B68" s="68"/>
    </row>
    <row r="69" spans="2:2" ht="13.2">
      <c r="B69" s="68"/>
    </row>
    <row r="70" spans="2:2" ht="13.2">
      <c r="B70" s="68"/>
    </row>
    <row r="71" spans="2:2" ht="13.2">
      <c r="B71" s="68"/>
    </row>
    <row r="97" spans="2:2" ht="13.2">
      <c r="B97" s="68"/>
    </row>
    <row r="98" spans="2:2" ht="13.2">
      <c r="B98" s="68"/>
    </row>
    <row r="135" spans="2:2" ht="13.2">
      <c r="B135" s="68"/>
    </row>
    <row r="136" spans="2:2" ht="13.2">
      <c r="B136" s="68"/>
    </row>
    <row r="141" spans="2:2" ht="13.2">
      <c r="B141" s="68"/>
    </row>
    <row r="142" spans="2:2" ht="13.2">
      <c r="B142" s="68"/>
    </row>
    <row r="195" spans="2:2" ht="13.2">
      <c r="B195" s="68"/>
    </row>
    <row r="196" spans="2:2" ht="13.2">
      <c r="B196" s="68"/>
    </row>
    <row r="239" spans="2:2" ht="13.2">
      <c r="B239" s="68"/>
    </row>
    <row r="240" spans="2:2" ht="13.2">
      <c r="B240" s="68"/>
    </row>
    <row r="269" spans="2:2" ht="13.2">
      <c r="B269" s="68"/>
    </row>
    <row r="270" spans="2:2" ht="13.2">
      <c r="B270" s="68"/>
    </row>
    <row r="322" spans="2:2" ht="13.2">
      <c r="B322" s="68"/>
    </row>
    <row r="323" spans="2:2" ht="13.2">
      <c r="B323" s="68"/>
    </row>
    <row r="354" spans="2:2" ht="13.2">
      <c r="B354" s="68"/>
    </row>
    <row r="355" spans="2:2" ht="13.2">
      <c r="B355" s="68"/>
    </row>
    <row r="407" spans="2:2" ht="13.2">
      <c r="B407" s="68"/>
    </row>
    <row r="408" spans="2:2" ht="13.2">
      <c r="B408" s="68"/>
    </row>
    <row r="440" spans="2:2" ht="13.2">
      <c r="B440" s="68"/>
    </row>
    <row r="441" spans="2:2" ht="13.2">
      <c r="B441" s="68"/>
    </row>
    <row r="493" spans="2:2" ht="13.2">
      <c r="B493" s="68"/>
    </row>
    <row r="494" spans="2:2" ht="13.2">
      <c r="B494" s="68"/>
    </row>
    <row r="525" spans="2:2" ht="13.2">
      <c r="B525" s="68"/>
    </row>
    <row r="526" spans="2:2" ht="13.2">
      <c r="B526" s="68"/>
    </row>
    <row r="578" spans="2:2" ht="13.2">
      <c r="B578" s="68"/>
    </row>
    <row r="579" spans="2:2" ht="13.2">
      <c r="B579" s="68"/>
    </row>
    <row r="611" spans="2:2" ht="13.2">
      <c r="B611" s="68"/>
    </row>
    <row r="612" spans="2:2" ht="13.2">
      <c r="B612" s="68"/>
    </row>
    <row r="664" spans="2:2" ht="13.2">
      <c r="B664" s="68"/>
    </row>
    <row r="665" spans="2:2" ht="13.2">
      <c r="B665" s="68"/>
    </row>
    <row r="697" spans="2:2" ht="13.2">
      <c r="B697" s="68"/>
    </row>
    <row r="698" spans="2:2" ht="13.2">
      <c r="B698" s="68"/>
    </row>
  </sheetData>
  <mergeCells count="39">
    <mergeCell ref="B493:B494"/>
    <mergeCell ref="B525:B526"/>
    <mergeCell ref="B578:B579"/>
    <mergeCell ref="B611:B612"/>
    <mergeCell ref="B664:B665"/>
    <mergeCell ref="B697:B698"/>
    <mergeCell ref="B239:B240"/>
    <mergeCell ref="B269:B270"/>
    <mergeCell ref="B322:B323"/>
    <mergeCell ref="B354:B355"/>
    <mergeCell ref="B407:B408"/>
    <mergeCell ref="B440:B441"/>
    <mergeCell ref="B68:B69"/>
    <mergeCell ref="B70:B71"/>
    <mergeCell ref="B97:B98"/>
    <mergeCell ref="B135:B136"/>
    <mergeCell ref="B141:B142"/>
    <mergeCell ref="B195:B196"/>
    <mergeCell ref="C19:D19"/>
    <mergeCell ref="F19:G19"/>
    <mergeCell ref="B30:B31"/>
    <mergeCell ref="B41:B42"/>
    <mergeCell ref="B62:B63"/>
    <mergeCell ref="F5:F6"/>
    <mergeCell ref="G5:G6"/>
    <mergeCell ref="F12:G12"/>
    <mergeCell ref="C14:D14"/>
    <mergeCell ref="F14:G14"/>
    <mergeCell ref="E5:E6"/>
    <mergeCell ref="A5:A6"/>
    <mergeCell ref="B5:B6"/>
    <mergeCell ref="C5:C6"/>
    <mergeCell ref="D5:D6"/>
    <mergeCell ref="A1:E1"/>
    <mergeCell ref="F1:G1"/>
    <mergeCell ref="A2:D2"/>
    <mergeCell ref="F2:G2"/>
    <mergeCell ref="A3:G3"/>
    <mergeCell ref="A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CC74-E970-447F-A3AE-1C618D5BD908}">
  <dimension ref="A1:AH47"/>
  <sheetViews>
    <sheetView workbookViewId="0">
      <selection activeCell="B8" sqref="B8:B12"/>
    </sheetView>
  </sheetViews>
  <sheetFormatPr defaultColWidth="9.109375" defaultRowHeight="13.2" outlineLevelCol="1"/>
  <cols>
    <col min="1" max="1" width="4.33203125" style="25" customWidth="1"/>
    <col min="2" max="2" width="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/>
      <c r="B13" s="29"/>
      <c r="C13" s="30"/>
      <c r="D13" s="31"/>
      <c r="E13" s="31"/>
      <c r="F13" s="31"/>
      <c r="G13" s="31"/>
      <c r="H13" s="31"/>
      <c r="I13" s="32"/>
      <c r="J13" s="33"/>
      <c r="K13" s="33"/>
      <c r="L13" s="33"/>
      <c r="M13" s="33"/>
      <c r="N13" s="33"/>
      <c r="O13" s="33"/>
      <c r="P13" s="33"/>
      <c r="Q13" s="34"/>
      <c r="R13" s="35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6"/>
      <c r="AF13" s="2"/>
    </row>
    <row r="14" spans="1:34" s="3" customFormat="1" ht="19.5" customHeight="1">
      <c r="A14" s="28"/>
      <c r="B14" s="29"/>
      <c r="C14" s="30"/>
      <c r="D14" s="31"/>
      <c r="E14" s="31"/>
      <c r="F14" s="31"/>
      <c r="G14" s="31"/>
      <c r="H14" s="31"/>
      <c r="I14" s="32"/>
      <c r="J14" s="33"/>
      <c r="K14" s="33"/>
      <c r="L14" s="33"/>
      <c r="M14" s="33"/>
      <c r="N14" s="33"/>
      <c r="O14" s="33"/>
      <c r="P14" s="33"/>
      <c r="Q14" s="34"/>
      <c r="R14" s="3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6"/>
      <c r="AF14" s="2"/>
    </row>
    <row r="15" spans="1:34" s="3" customFormat="1" ht="19.5" customHeight="1">
      <c r="A15" s="28"/>
      <c r="B15" s="29"/>
      <c r="C15" s="30"/>
      <c r="D15" s="31"/>
      <c r="E15" s="31"/>
      <c r="F15" s="31"/>
      <c r="G15" s="31"/>
      <c r="H15" s="31"/>
      <c r="I15" s="32"/>
      <c r="J15" s="33"/>
      <c r="K15" s="33"/>
      <c r="L15" s="33"/>
      <c r="M15" s="33"/>
      <c r="N15" s="33"/>
      <c r="O15" s="33"/>
      <c r="P15" s="33"/>
      <c r="Q15" s="34"/>
      <c r="R15" s="3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6"/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120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10</v>
      </c>
      <c r="H16" s="43">
        <f t="shared" si="17"/>
        <v>12</v>
      </c>
      <c r="I16" s="43">
        <f t="shared" si="17"/>
        <v>78000000</v>
      </c>
      <c r="J16" s="43">
        <f t="shared" si="17"/>
        <v>15000000</v>
      </c>
      <c r="K16" s="43">
        <f t="shared" si="17"/>
        <v>3650000</v>
      </c>
      <c r="L16" s="43">
        <f t="shared" si="17"/>
        <v>5500000</v>
      </c>
      <c r="M16" s="43">
        <f>SUM(M8:M15)</f>
        <v>5500000</v>
      </c>
      <c r="N16" s="43"/>
      <c r="O16" s="43">
        <f>SUM(O8:O15)</f>
        <v>1646394.230769231</v>
      </c>
      <c r="P16" s="43">
        <f>SUM(P8:P15)</f>
        <v>2353461.5384615385</v>
      </c>
      <c r="Q16" s="43">
        <f t="shared" si="17"/>
        <v>107471009.61538461</v>
      </c>
      <c r="R16" s="43">
        <f t="shared" si="17"/>
        <v>93000000</v>
      </c>
      <c r="S16" s="43">
        <f t="shared" si="17"/>
        <v>7440000</v>
      </c>
      <c r="T16" s="43">
        <f t="shared" si="17"/>
        <v>1395000</v>
      </c>
      <c r="U16" s="43">
        <f t="shared" si="17"/>
        <v>930000</v>
      </c>
      <c r="V16" s="43">
        <f t="shared" si="17"/>
        <v>9765000</v>
      </c>
      <c r="W16" s="43"/>
      <c r="X16" s="43"/>
      <c r="Y16" s="43"/>
      <c r="Z16" s="43"/>
      <c r="AA16" s="43">
        <f t="shared" si="17"/>
        <v>4</v>
      </c>
      <c r="AB16" s="43"/>
      <c r="AC16" s="43">
        <f t="shared" si="17"/>
        <v>17627403.846153844</v>
      </c>
      <c r="AD16" s="43">
        <f t="shared" si="17"/>
        <v>1287038.461538461</v>
      </c>
      <c r="AE16" s="43">
        <f>SUM(AE8:AE15)</f>
        <v>96418971.15384616</v>
      </c>
      <c r="AF16" s="2"/>
    </row>
    <row r="17" spans="1:33" ht="17.25" customHeight="1">
      <c r="A17" s="44"/>
      <c r="B17" s="45"/>
      <c r="C17" s="55" t="s">
        <v>56</v>
      </c>
      <c r="D17" s="64" t="s">
        <v>57</v>
      </c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7.25" customHeight="1">
      <c r="A18" s="44"/>
      <c r="B18" s="49"/>
      <c r="C18" s="55"/>
      <c r="D18" s="64"/>
      <c r="E18" s="49"/>
      <c r="F18" s="49"/>
      <c r="G18" s="49"/>
      <c r="H18" s="49"/>
      <c r="I18" s="47"/>
      <c r="J18" s="47"/>
      <c r="K18" s="48"/>
      <c r="L18" s="48"/>
      <c r="M18" s="48"/>
      <c r="N18" s="48"/>
      <c r="O18" s="47"/>
      <c r="P18" s="49"/>
      <c r="Q18" s="48"/>
      <c r="R18" s="50"/>
      <c r="S18" s="50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2"/>
    </row>
    <row r="19" spans="1:33" ht="13.8">
      <c r="A19" s="47"/>
      <c r="B19" s="70" t="s">
        <v>53</v>
      </c>
      <c r="C19" s="70"/>
      <c r="D19" s="26"/>
      <c r="E19" s="49"/>
      <c r="F19" s="70"/>
      <c r="G19" s="70"/>
      <c r="H19" s="70"/>
      <c r="I19" s="70"/>
      <c r="J19" s="49"/>
      <c r="K19" s="24"/>
      <c r="L19" s="24"/>
      <c r="M19" s="24"/>
      <c r="N19" s="24"/>
      <c r="O19" s="49"/>
      <c r="Q19" s="24"/>
      <c r="R19" s="49"/>
      <c r="S19" s="49"/>
      <c r="T19" s="70" t="s">
        <v>54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2"/>
    </row>
    <row r="20" spans="1:33">
      <c r="A20" s="52"/>
      <c r="B20" s="54"/>
      <c r="C20" s="55"/>
      <c r="D20" s="55"/>
      <c r="E20" s="54"/>
      <c r="F20" s="54"/>
      <c r="G20" s="54"/>
      <c r="H20" s="54"/>
      <c r="I20" s="56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8"/>
      <c r="J21" s="54"/>
      <c r="O21" s="54"/>
      <c r="P21" s="54"/>
      <c r="Q21" s="55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8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9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52"/>
      <c r="B23" s="54"/>
      <c r="C23" s="55"/>
      <c r="D23" s="55"/>
      <c r="E23" s="54"/>
      <c r="F23" s="54"/>
      <c r="G23" s="54"/>
      <c r="H23" s="54"/>
      <c r="I23" s="55"/>
      <c r="J23" s="54"/>
      <c r="O23" s="54"/>
      <c r="P23" s="54"/>
      <c r="Q23" s="55"/>
      <c r="R23" s="54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7"/>
    </row>
    <row r="24" spans="1:33">
      <c r="A24" s="60"/>
      <c r="B24" s="71"/>
      <c r="C24" s="71"/>
      <c r="D24" s="27"/>
      <c r="E24" s="61"/>
      <c r="F24" s="71"/>
      <c r="G24" s="71"/>
      <c r="H24" s="71"/>
      <c r="I24" s="71"/>
      <c r="J24" s="61"/>
      <c r="O24" s="61"/>
      <c r="P24" s="61"/>
      <c r="R24" s="61"/>
      <c r="S24" s="61"/>
      <c r="T24" s="61"/>
      <c r="U24" s="72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3">
      <c r="A26" s="60"/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G26" s="62"/>
    </row>
    <row r="27" spans="1:33">
      <c r="B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36" spans="3:16">
      <c r="C36" s="25"/>
    </row>
    <row r="42" spans="3:16" ht="13.8">
      <c r="I42" s="63"/>
    </row>
    <row r="47" spans="3:16">
      <c r="J47" s="62"/>
      <c r="O47" s="62"/>
      <c r="P47" s="62"/>
    </row>
  </sheetData>
  <mergeCells count="27">
    <mergeCell ref="G5:H5"/>
    <mergeCell ref="A1:Q1"/>
    <mergeCell ref="A2:I2"/>
    <mergeCell ref="R1:AF1"/>
    <mergeCell ref="R2:AF2"/>
    <mergeCell ref="A3:AF3"/>
    <mergeCell ref="A4:AF4"/>
    <mergeCell ref="A5:A6"/>
    <mergeCell ref="B5:B6"/>
    <mergeCell ref="C5:C6"/>
    <mergeCell ref="D5:F5"/>
    <mergeCell ref="S5:V5"/>
    <mergeCell ref="W5:Y5"/>
    <mergeCell ref="AE5:AE6"/>
    <mergeCell ref="T17:AE17"/>
    <mergeCell ref="I5:I6"/>
    <mergeCell ref="J5:M5"/>
    <mergeCell ref="N5:N6"/>
    <mergeCell ref="O5:P5"/>
    <mergeCell ref="Q5:Q6"/>
    <mergeCell ref="R5:R6"/>
    <mergeCell ref="B19:C19"/>
    <mergeCell ref="F19:I19"/>
    <mergeCell ref="T19:AE19"/>
    <mergeCell ref="B24:C24"/>
    <mergeCell ref="F24:I24"/>
    <mergeCell ref="U24:AE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9151-7010-4BE1-AE1E-011F9130A434}">
  <dimension ref="A1:AH46"/>
  <sheetViews>
    <sheetView workbookViewId="0">
      <selection activeCell="B8" sqref="B8:B13"/>
    </sheetView>
  </sheetViews>
  <sheetFormatPr defaultColWidth="9.109375" defaultRowHeight="13.2" outlineLevelCol="1"/>
  <cols>
    <col min="1" max="1" width="4.33203125" style="25" customWidth="1"/>
    <col min="2" max="2" width="17.21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/>
      <c r="B14" s="29"/>
      <c r="C14" s="30"/>
      <c r="D14" s="31"/>
      <c r="E14" s="31"/>
      <c r="F14" s="31"/>
      <c r="G14" s="31"/>
      <c r="H14" s="31"/>
      <c r="I14" s="32"/>
      <c r="J14" s="33"/>
      <c r="K14" s="33"/>
      <c r="L14" s="33"/>
      <c r="M14" s="33"/>
      <c r="N14" s="33"/>
      <c r="O14" s="33"/>
      <c r="P14" s="33"/>
      <c r="Q14" s="34"/>
      <c r="R14" s="3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6"/>
      <c r="AF14" s="2"/>
    </row>
    <row r="15" spans="1:34" s="3" customFormat="1" ht="19.5" customHeight="1">
      <c r="A15" s="28"/>
      <c r="B15" s="29"/>
      <c r="C15" s="30"/>
      <c r="D15" s="31"/>
      <c r="E15" s="31"/>
      <c r="F15" s="31"/>
      <c r="G15" s="31"/>
      <c r="H15" s="31"/>
      <c r="I15" s="32"/>
      <c r="J15" s="33"/>
      <c r="K15" s="33"/>
      <c r="L15" s="33"/>
      <c r="M15" s="33"/>
      <c r="N15" s="33"/>
      <c r="O15" s="33"/>
      <c r="P15" s="33"/>
      <c r="Q15" s="34"/>
      <c r="R15" s="3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6"/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146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10</v>
      </c>
      <c r="H16" s="43">
        <f t="shared" si="17"/>
        <v>12</v>
      </c>
      <c r="I16" s="43">
        <f t="shared" si="17"/>
        <v>85500000</v>
      </c>
      <c r="J16" s="43">
        <f t="shared" si="17"/>
        <v>15000000</v>
      </c>
      <c r="K16" s="43">
        <f t="shared" si="17"/>
        <v>4380000</v>
      </c>
      <c r="L16" s="43">
        <f t="shared" si="17"/>
        <v>6000000</v>
      </c>
      <c r="M16" s="43">
        <f>SUM(M8:M15)</f>
        <v>6000000</v>
      </c>
      <c r="N16" s="43"/>
      <c r="O16" s="43">
        <f>SUM(O8:O15)</f>
        <v>1646394.230769231</v>
      </c>
      <c r="P16" s="43">
        <f>SUM(P8:P15)</f>
        <v>2353461.5384615385</v>
      </c>
      <c r="Q16" s="43">
        <f t="shared" si="17"/>
        <v>116701009.61538461</v>
      </c>
      <c r="R16" s="43">
        <f t="shared" si="17"/>
        <v>100500000</v>
      </c>
      <c r="S16" s="43">
        <f t="shared" si="17"/>
        <v>8040000</v>
      </c>
      <c r="T16" s="43">
        <f t="shared" si="17"/>
        <v>1507500</v>
      </c>
      <c r="U16" s="43">
        <f t="shared" si="17"/>
        <v>1005000</v>
      </c>
      <c r="V16" s="43">
        <f t="shared" si="17"/>
        <v>10552500</v>
      </c>
      <c r="W16" s="43"/>
      <c r="X16" s="43"/>
      <c r="Y16" s="43"/>
      <c r="Z16" s="43"/>
      <c r="AA16" s="43">
        <f t="shared" si="17"/>
        <v>5</v>
      </c>
      <c r="AB16" s="43"/>
      <c r="AC16" s="43">
        <f t="shared" si="17"/>
        <v>17627403.846153844</v>
      </c>
      <c r="AD16" s="43">
        <f t="shared" si="17"/>
        <v>1287038.461538461</v>
      </c>
      <c r="AE16" s="43">
        <f>SUM(AE8:AE15)</f>
        <v>104861471.15384616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R1:AF1"/>
    <mergeCell ref="R2:AF2"/>
    <mergeCell ref="A3:AF3"/>
    <mergeCell ref="A4:AF4"/>
    <mergeCell ref="A1:Q1"/>
    <mergeCell ref="A2:I2"/>
    <mergeCell ref="A5:A6"/>
    <mergeCell ref="B5:B6"/>
    <mergeCell ref="C5:C6"/>
    <mergeCell ref="D5:F5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G5:H5"/>
    <mergeCell ref="B23:C23"/>
    <mergeCell ref="F23:I23"/>
    <mergeCell ref="U23:A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93EA-059D-4C16-80DD-32A78FBCD5D5}">
  <dimension ref="A1:AH46"/>
  <sheetViews>
    <sheetView workbookViewId="0">
      <selection activeCell="B8" sqref="B8:B13"/>
    </sheetView>
  </sheetViews>
  <sheetFormatPr defaultColWidth="9.109375" defaultRowHeight="13.2" outlineLevelCol="1"/>
  <cols>
    <col min="1" max="1" width="4.33203125" style="25" customWidth="1"/>
    <col min="2" max="2" width="16.21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85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/>
      <c r="B14" s="29"/>
      <c r="C14" s="30"/>
      <c r="D14" s="31"/>
      <c r="E14" s="31"/>
      <c r="F14" s="31"/>
      <c r="G14" s="31"/>
      <c r="H14" s="31"/>
      <c r="I14" s="32"/>
      <c r="J14" s="33"/>
      <c r="K14" s="33"/>
      <c r="L14" s="33"/>
      <c r="M14" s="33"/>
      <c r="N14" s="33"/>
      <c r="O14" s="33"/>
      <c r="P14" s="33"/>
      <c r="Q14" s="34"/>
      <c r="R14" s="35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6"/>
      <c r="AF14" s="2"/>
    </row>
    <row r="15" spans="1:34" s="3" customFormat="1" ht="19.5" customHeight="1">
      <c r="A15" s="28"/>
      <c r="B15" s="29"/>
      <c r="C15" s="30"/>
      <c r="D15" s="31"/>
      <c r="E15" s="31"/>
      <c r="F15" s="31"/>
      <c r="G15" s="31"/>
      <c r="H15" s="31"/>
      <c r="I15" s="32"/>
      <c r="J15" s="33"/>
      <c r="K15" s="33"/>
      <c r="L15" s="33"/>
      <c r="M15" s="33"/>
      <c r="N15" s="33"/>
      <c r="O15" s="33"/>
      <c r="P15" s="33"/>
      <c r="Q15" s="34"/>
      <c r="R15" s="35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6"/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146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10</v>
      </c>
      <c r="H16" s="43">
        <f t="shared" si="17"/>
        <v>12</v>
      </c>
      <c r="I16" s="43">
        <f t="shared" si="17"/>
        <v>85500000</v>
      </c>
      <c r="J16" s="43">
        <f t="shared" si="17"/>
        <v>15000000</v>
      </c>
      <c r="K16" s="43">
        <f t="shared" si="17"/>
        <v>4380000</v>
      </c>
      <c r="L16" s="43">
        <f t="shared" si="17"/>
        <v>6000000</v>
      </c>
      <c r="M16" s="43">
        <f>SUM(M8:M15)</f>
        <v>6000000</v>
      </c>
      <c r="N16" s="43"/>
      <c r="O16" s="43">
        <f>SUM(O8:O15)</f>
        <v>1646394.230769231</v>
      </c>
      <c r="P16" s="43">
        <f>SUM(P8:P15)</f>
        <v>2353461.5384615385</v>
      </c>
      <c r="Q16" s="43">
        <f t="shared" si="17"/>
        <v>116701009.61538461</v>
      </c>
      <c r="R16" s="43">
        <f t="shared" si="17"/>
        <v>100500000</v>
      </c>
      <c r="S16" s="43">
        <f t="shared" si="17"/>
        <v>8040000</v>
      </c>
      <c r="T16" s="43">
        <f t="shared" si="17"/>
        <v>1507500</v>
      </c>
      <c r="U16" s="43">
        <f t="shared" si="17"/>
        <v>1005000</v>
      </c>
      <c r="V16" s="43">
        <f t="shared" si="17"/>
        <v>10552500</v>
      </c>
      <c r="W16" s="43"/>
      <c r="X16" s="43"/>
      <c r="Y16" s="43"/>
      <c r="Z16" s="43"/>
      <c r="AA16" s="43">
        <f t="shared" si="17"/>
        <v>5</v>
      </c>
      <c r="AB16" s="43"/>
      <c r="AC16" s="43">
        <f t="shared" si="17"/>
        <v>17627403.846153844</v>
      </c>
      <c r="AD16" s="43">
        <f t="shared" si="17"/>
        <v>1287038.461538461</v>
      </c>
      <c r="AE16" s="43">
        <f>SUM(AE8:AE15)</f>
        <v>104861471.15384616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A2:I2"/>
    <mergeCell ref="R1:AF1"/>
    <mergeCell ref="R2:AF2"/>
    <mergeCell ref="A3:AF3"/>
    <mergeCell ref="A4:A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02C4-8009-4CD7-B12B-12F22B3979D4}">
  <dimension ref="A1:AH46"/>
  <sheetViews>
    <sheetView workbookViewId="0">
      <selection activeCell="B8" sqref="B8:B15"/>
    </sheetView>
  </sheetViews>
  <sheetFormatPr defaultColWidth="9.109375" defaultRowHeight="13.2" outlineLevelCol="1"/>
  <cols>
    <col min="1" max="1" width="4.33203125" style="25" customWidth="1"/>
    <col min="2" max="2" width="19.4414062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93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8BA4-8D12-4AC0-ABD2-9AC00219AC03}">
  <dimension ref="A1:AH46"/>
  <sheetViews>
    <sheetView workbookViewId="0">
      <selection activeCell="J21" sqref="J21"/>
    </sheetView>
  </sheetViews>
  <sheetFormatPr defaultColWidth="9.109375" defaultRowHeight="13.2" outlineLevelCol="1"/>
  <cols>
    <col min="1" max="1" width="4.33203125" style="25" customWidth="1"/>
    <col min="2" max="2" width="23.21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92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4325-C575-45C6-B488-B18EF40EB94D}">
  <dimension ref="A1:AH46"/>
  <sheetViews>
    <sheetView workbookViewId="0">
      <selection activeCell="F19" sqref="F19:F20"/>
    </sheetView>
  </sheetViews>
  <sheetFormatPr defaultColWidth="9.109375" defaultRowHeight="13.2" outlineLevelCol="1"/>
  <cols>
    <col min="1" max="1" width="4.33203125" style="25" customWidth="1"/>
    <col min="2" max="2" width="18.5546875" style="25" customWidth="1"/>
    <col min="3" max="3" width="10.21875" style="57" customWidth="1"/>
    <col min="4" max="4" width="5.109375" style="25" customWidth="1"/>
    <col min="5" max="5" width="5.44140625" style="25" customWidth="1"/>
    <col min="6" max="6" width="5.6640625" style="25" customWidth="1"/>
    <col min="7" max="7" width="6" style="25" customWidth="1"/>
    <col min="8" max="8" width="5.109375" style="25" bestFit="1" customWidth="1"/>
    <col min="9" max="9" width="12.33203125" style="25" customWidth="1"/>
    <col min="10" max="10" width="11.33203125" style="25" bestFit="1" customWidth="1"/>
    <col min="11" max="11" width="11.5546875" style="25" customWidth="1"/>
    <col min="12" max="12" width="10.109375" style="25" customWidth="1"/>
    <col min="13" max="14" width="9.88671875" style="25" customWidth="1"/>
    <col min="15" max="15" width="10.5546875" style="25" customWidth="1"/>
    <col min="16" max="16" width="12" style="25" customWidth="1"/>
    <col min="17" max="17" width="13.5546875" style="25" customWidth="1"/>
    <col min="18" max="18" width="13" style="25" customWidth="1"/>
    <col min="19" max="19" width="10.33203125" style="25" customWidth="1" outlineLevel="1"/>
    <col min="20" max="20" width="11.88671875" style="25" customWidth="1" outlineLevel="1"/>
    <col min="21" max="21" width="10.44140625" style="25" customWidth="1" outlineLevel="1"/>
    <col min="22" max="22" width="14.44140625" style="25" customWidth="1"/>
    <col min="23" max="25" width="11.5546875" style="25" customWidth="1"/>
    <col min="26" max="26" width="11.33203125" style="25" customWidth="1"/>
    <col min="27" max="27" width="9.6640625" style="25" customWidth="1" outlineLevel="1"/>
    <col min="28" max="28" width="12.44140625" style="25" customWidth="1" outlineLevel="1"/>
    <col min="29" max="29" width="13.33203125" style="25" customWidth="1" outlineLevel="1"/>
    <col min="30" max="30" width="13" style="25" customWidth="1"/>
    <col min="31" max="31" width="12.88671875" style="25" customWidth="1"/>
    <col min="32" max="33" width="9.109375" style="25"/>
    <col min="34" max="34" width="12.6640625" style="25" bestFit="1" customWidth="1"/>
    <col min="35" max="257" width="9.109375" style="25"/>
    <col min="258" max="258" width="4.33203125" style="25" customWidth="1"/>
    <col min="259" max="259" width="0.109375" style="25" customWidth="1"/>
    <col min="260" max="260" width="4.5546875" style="25" customWidth="1"/>
    <col min="261" max="261" width="7.44140625" style="25" customWidth="1"/>
    <col min="262" max="262" width="5.109375" style="25" customWidth="1"/>
    <col min="263" max="263" width="5.44140625" style="25" customWidth="1"/>
    <col min="264" max="264" width="5.6640625" style="25" customWidth="1"/>
    <col min="265" max="265" width="6" style="25" customWidth="1"/>
    <col min="266" max="266" width="5.109375" style="25" bestFit="1" customWidth="1"/>
    <col min="267" max="267" width="0" style="25" hidden="1" customWidth="1"/>
    <col min="268" max="268" width="12.33203125" style="25" customWidth="1"/>
    <col min="269" max="269" width="10.6640625" style="25" customWidth="1"/>
    <col min="270" max="270" width="10.109375" style="25" customWidth="1"/>
    <col min="271" max="271" width="9.88671875" style="25" customWidth="1"/>
    <col min="272" max="272" width="11.33203125" style="25" bestFit="1" customWidth="1"/>
    <col min="273" max="273" width="11.5546875" style="25" customWidth="1"/>
    <col min="274" max="275" width="11.44140625" style="25" customWidth="1"/>
    <col min="276" max="276" width="13.5546875" style="25" customWidth="1"/>
    <col min="277" max="277" width="0.33203125" style="25" customWidth="1"/>
    <col min="278" max="280" width="0" style="25" hidden="1" customWidth="1"/>
    <col min="281" max="281" width="11.5546875" style="25" customWidth="1"/>
    <col min="282" max="282" width="6.44140625" style="25" customWidth="1"/>
    <col min="283" max="283" width="13.33203125" style="25" customWidth="1"/>
    <col min="284" max="284" width="11.88671875" style="25" bestFit="1" customWidth="1"/>
    <col min="285" max="285" width="12.88671875" style="25" customWidth="1"/>
    <col min="286" max="287" width="0" style="25" hidden="1" customWidth="1"/>
    <col min="288" max="289" width="9.109375" style="25"/>
    <col min="290" max="290" width="12.6640625" style="25" bestFit="1" customWidth="1"/>
    <col min="291" max="513" width="9.109375" style="25"/>
    <col min="514" max="514" width="4.33203125" style="25" customWidth="1"/>
    <col min="515" max="515" width="0.109375" style="25" customWidth="1"/>
    <col min="516" max="516" width="4.5546875" style="25" customWidth="1"/>
    <col min="517" max="517" width="7.44140625" style="25" customWidth="1"/>
    <col min="518" max="518" width="5.109375" style="25" customWidth="1"/>
    <col min="519" max="519" width="5.44140625" style="25" customWidth="1"/>
    <col min="520" max="520" width="5.6640625" style="25" customWidth="1"/>
    <col min="521" max="521" width="6" style="25" customWidth="1"/>
    <col min="522" max="522" width="5.109375" style="25" bestFit="1" customWidth="1"/>
    <col min="523" max="523" width="0" style="25" hidden="1" customWidth="1"/>
    <col min="524" max="524" width="12.33203125" style="25" customWidth="1"/>
    <col min="525" max="525" width="10.6640625" style="25" customWidth="1"/>
    <col min="526" max="526" width="10.109375" style="25" customWidth="1"/>
    <col min="527" max="527" width="9.88671875" style="25" customWidth="1"/>
    <col min="528" max="528" width="11.33203125" style="25" bestFit="1" customWidth="1"/>
    <col min="529" max="529" width="11.5546875" style="25" customWidth="1"/>
    <col min="530" max="531" width="11.44140625" style="25" customWidth="1"/>
    <col min="532" max="532" width="13.5546875" style="25" customWidth="1"/>
    <col min="533" max="533" width="0.33203125" style="25" customWidth="1"/>
    <col min="534" max="536" width="0" style="25" hidden="1" customWidth="1"/>
    <col min="537" max="537" width="11.5546875" style="25" customWidth="1"/>
    <col min="538" max="538" width="6.44140625" style="25" customWidth="1"/>
    <col min="539" max="539" width="13.33203125" style="25" customWidth="1"/>
    <col min="540" max="540" width="11.88671875" style="25" bestFit="1" customWidth="1"/>
    <col min="541" max="541" width="12.88671875" style="25" customWidth="1"/>
    <col min="542" max="543" width="0" style="25" hidden="1" customWidth="1"/>
    <col min="544" max="545" width="9.109375" style="25"/>
    <col min="546" max="546" width="12.6640625" style="25" bestFit="1" customWidth="1"/>
    <col min="547" max="769" width="9.109375" style="25"/>
    <col min="770" max="770" width="4.33203125" style="25" customWidth="1"/>
    <col min="771" max="771" width="0.109375" style="25" customWidth="1"/>
    <col min="772" max="772" width="4.5546875" style="25" customWidth="1"/>
    <col min="773" max="773" width="7.44140625" style="25" customWidth="1"/>
    <col min="774" max="774" width="5.109375" style="25" customWidth="1"/>
    <col min="775" max="775" width="5.44140625" style="25" customWidth="1"/>
    <col min="776" max="776" width="5.6640625" style="25" customWidth="1"/>
    <col min="777" max="777" width="6" style="25" customWidth="1"/>
    <col min="778" max="778" width="5.109375" style="25" bestFit="1" customWidth="1"/>
    <col min="779" max="779" width="0" style="25" hidden="1" customWidth="1"/>
    <col min="780" max="780" width="12.33203125" style="25" customWidth="1"/>
    <col min="781" max="781" width="10.6640625" style="25" customWidth="1"/>
    <col min="782" max="782" width="10.109375" style="25" customWidth="1"/>
    <col min="783" max="783" width="9.88671875" style="25" customWidth="1"/>
    <col min="784" max="784" width="11.33203125" style="25" bestFit="1" customWidth="1"/>
    <col min="785" max="785" width="11.5546875" style="25" customWidth="1"/>
    <col min="786" max="787" width="11.44140625" style="25" customWidth="1"/>
    <col min="788" max="788" width="13.5546875" style="25" customWidth="1"/>
    <col min="789" max="789" width="0.33203125" style="25" customWidth="1"/>
    <col min="790" max="792" width="0" style="25" hidden="1" customWidth="1"/>
    <col min="793" max="793" width="11.5546875" style="25" customWidth="1"/>
    <col min="794" max="794" width="6.44140625" style="25" customWidth="1"/>
    <col min="795" max="795" width="13.33203125" style="25" customWidth="1"/>
    <col min="796" max="796" width="11.88671875" style="25" bestFit="1" customWidth="1"/>
    <col min="797" max="797" width="12.88671875" style="25" customWidth="1"/>
    <col min="798" max="799" width="0" style="25" hidden="1" customWidth="1"/>
    <col min="800" max="801" width="9.109375" style="25"/>
    <col min="802" max="802" width="12.6640625" style="25" bestFit="1" customWidth="1"/>
    <col min="803" max="1025" width="9.109375" style="25"/>
    <col min="1026" max="1026" width="4.33203125" style="25" customWidth="1"/>
    <col min="1027" max="1027" width="0.109375" style="25" customWidth="1"/>
    <col min="1028" max="1028" width="4.5546875" style="25" customWidth="1"/>
    <col min="1029" max="1029" width="7.44140625" style="25" customWidth="1"/>
    <col min="1030" max="1030" width="5.109375" style="25" customWidth="1"/>
    <col min="1031" max="1031" width="5.44140625" style="25" customWidth="1"/>
    <col min="1032" max="1032" width="5.6640625" style="25" customWidth="1"/>
    <col min="1033" max="1033" width="6" style="25" customWidth="1"/>
    <col min="1034" max="1034" width="5.109375" style="25" bestFit="1" customWidth="1"/>
    <col min="1035" max="1035" width="0" style="25" hidden="1" customWidth="1"/>
    <col min="1036" max="1036" width="12.33203125" style="25" customWidth="1"/>
    <col min="1037" max="1037" width="10.6640625" style="25" customWidth="1"/>
    <col min="1038" max="1038" width="10.109375" style="25" customWidth="1"/>
    <col min="1039" max="1039" width="9.88671875" style="25" customWidth="1"/>
    <col min="1040" max="1040" width="11.33203125" style="25" bestFit="1" customWidth="1"/>
    <col min="1041" max="1041" width="11.5546875" style="25" customWidth="1"/>
    <col min="1042" max="1043" width="11.44140625" style="25" customWidth="1"/>
    <col min="1044" max="1044" width="13.5546875" style="25" customWidth="1"/>
    <col min="1045" max="1045" width="0.33203125" style="25" customWidth="1"/>
    <col min="1046" max="1048" width="0" style="25" hidden="1" customWidth="1"/>
    <col min="1049" max="1049" width="11.5546875" style="25" customWidth="1"/>
    <col min="1050" max="1050" width="6.44140625" style="25" customWidth="1"/>
    <col min="1051" max="1051" width="13.33203125" style="25" customWidth="1"/>
    <col min="1052" max="1052" width="11.88671875" style="25" bestFit="1" customWidth="1"/>
    <col min="1053" max="1053" width="12.88671875" style="25" customWidth="1"/>
    <col min="1054" max="1055" width="0" style="25" hidden="1" customWidth="1"/>
    <col min="1056" max="1057" width="9.109375" style="25"/>
    <col min="1058" max="1058" width="12.6640625" style="25" bestFit="1" customWidth="1"/>
    <col min="1059" max="1281" width="9.109375" style="25"/>
    <col min="1282" max="1282" width="4.33203125" style="25" customWidth="1"/>
    <col min="1283" max="1283" width="0.109375" style="25" customWidth="1"/>
    <col min="1284" max="1284" width="4.5546875" style="25" customWidth="1"/>
    <col min="1285" max="1285" width="7.44140625" style="25" customWidth="1"/>
    <col min="1286" max="1286" width="5.109375" style="25" customWidth="1"/>
    <col min="1287" max="1287" width="5.44140625" style="25" customWidth="1"/>
    <col min="1288" max="1288" width="5.6640625" style="25" customWidth="1"/>
    <col min="1289" max="1289" width="6" style="25" customWidth="1"/>
    <col min="1290" max="1290" width="5.109375" style="25" bestFit="1" customWidth="1"/>
    <col min="1291" max="1291" width="0" style="25" hidden="1" customWidth="1"/>
    <col min="1292" max="1292" width="12.33203125" style="25" customWidth="1"/>
    <col min="1293" max="1293" width="10.6640625" style="25" customWidth="1"/>
    <col min="1294" max="1294" width="10.109375" style="25" customWidth="1"/>
    <col min="1295" max="1295" width="9.88671875" style="25" customWidth="1"/>
    <col min="1296" max="1296" width="11.33203125" style="25" bestFit="1" customWidth="1"/>
    <col min="1297" max="1297" width="11.5546875" style="25" customWidth="1"/>
    <col min="1298" max="1299" width="11.44140625" style="25" customWidth="1"/>
    <col min="1300" max="1300" width="13.5546875" style="25" customWidth="1"/>
    <col min="1301" max="1301" width="0.33203125" style="25" customWidth="1"/>
    <col min="1302" max="1304" width="0" style="25" hidden="1" customWidth="1"/>
    <col min="1305" max="1305" width="11.5546875" style="25" customWidth="1"/>
    <col min="1306" max="1306" width="6.44140625" style="25" customWidth="1"/>
    <col min="1307" max="1307" width="13.33203125" style="25" customWidth="1"/>
    <col min="1308" max="1308" width="11.88671875" style="25" bestFit="1" customWidth="1"/>
    <col min="1309" max="1309" width="12.88671875" style="25" customWidth="1"/>
    <col min="1310" max="1311" width="0" style="25" hidden="1" customWidth="1"/>
    <col min="1312" max="1313" width="9.109375" style="25"/>
    <col min="1314" max="1314" width="12.6640625" style="25" bestFit="1" customWidth="1"/>
    <col min="1315" max="1537" width="9.109375" style="25"/>
    <col min="1538" max="1538" width="4.33203125" style="25" customWidth="1"/>
    <col min="1539" max="1539" width="0.109375" style="25" customWidth="1"/>
    <col min="1540" max="1540" width="4.5546875" style="25" customWidth="1"/>
    <col min="1541" max="1541" width="7.44140625" style="25" customWidth="1"/>
    <col min="1542" max="1542" width="5.109375" style="25" customWidth="1"/>
    <col min="1543" max="1543" width="5.44140625" style="25" customWidth="1"/>
    <col min="1544" max="1544" width="5.6640625" style="25" customWidth="1"/>
    <col min="1545" max="1545" width="6" style="25" customWidth="1"/>
    <col min="1546" max="1546" width="5.109375" style="25" bestFit="1" customWidth="1"/>
    <col min="1547" max="1547" width="0" style="25" hidden="1" customWidth="1"/>
    <col min="1548" max="1548" width="12.33203125" style="25" customWidth="1"/>
    <col min="1549" max="1549" width="10.6640625" style="25" customWidth="1"/>
    <col min="1550" max="1550" width="10.109375" style="25" customWidth="1"/>
    <col min="1551" max="1551" width="9.88671875" style="25" customWidth="1"/>
    <col min="1552" max="1552" width="11.33203125" style="25" bestFit="1" customWidth="1"/>
    <col min="1553" max="1553" width="11.5546875" style="25" customWidth="1"/>
    <col min="1554" max="1555" width="11.44140625" style="25" customWidth="1"/>
    <col min="1556" max="1556" width="13.5546875" style="25" customWidth="1"/>
    <col min="1557" max="1557" width="0.33203125" style="25" customWidth="1"/>
    <col min="1558" max="1560" width="0" style="25" hidden="1" customWidth="1"/>
    <col min="1561" max="1561" width="11.5546875" style="25" customWidth="1"/>
    <col min="1562" max="1562" width="6.44140625" style="25" customWidth="1"/>
    <col min="1563" max="1563" width="13.33203125" style="25" customWidth="1"/>
    <col min="1564" max="1564" width="11.88671875" style="25" bestFit="1" customWidth="1"/>
    <col min="1565" max="1565" width="12.88671875" style="25" customWidth="1"/>
    <col min="1566" max="1567" width="0" style="25" hidden="1" customWidth="1"/>
    <col min="1568" max="1569" width="9.109375" style="25"/>
    <col min="1570" max="1570" width="12.6640625" style="25" bestFit="1" customWidth="1"/>
    <col min="1571" max="1793" width="9.109375" style="25"/>
    <col min="1794" max="1794" width="4.33203125" style="25" customWidth="1"/>
    <col min="1795" max="1795" width="0.109375" style="25" customWidth="1"/>
    <col min="1796" max="1796" width="4.5546875" style="25" customWidth="1"/>
    <col min="1797" max="1797" width="7.44140625" style="25" customWidth="1"/>
    <col min="1798" max="1798" width="5.109375" style="25" customWidth="1"/>
    <col min="1799" max="1799" width="5.44140625" style="25" customWidth="1"/>
    <col min="1800" max="1800" width="5.6640625" style="25" customWidth="1"/>
    <col min="1801" max="1801" width="6" style="25" customWidth="1"/>
    <col min="1802" max="1802" width="5.109375" style="25" bestFit="1" customWidth="1"/>
    <col min="1803" max="1803" width="0" style="25" hidden="1" customWidth="1"/>
    <col min="1804" max="1804" width="12.33203125" style="25" customWidth="1"/>
    <col min="1805" max="1805" width="10.6640625" style="25" customWidth="1"/>
    <col min="1806" max="1806" width="10.109375" style="25" customWidth="1"/>
    <col min="1807" max="1807" width="9.88671875" style="25" customWidth="1"/>
    <col min="1808" max="1808" width="11.33203125" style="25" bestFit="1" customWidth="1"/>
    <col min="1809" max="1809" width="11.5546875" style="25" customWidth="1"/>
    <col min="1810" max="1811" width="11.44140625" style="25" customWidth="1"/>
    <col min="1812" max="1812" width="13.5546875" style="25" customWidth="1"/>
    <col min="1813" max="1813" width="0.33203125" style="25" customWidth="1"/>
    <col min="1814" max="1816" width="0" style="25" hidden="1" customWidth="1"/>
    <col min="1817" max="1817" width="11.5546875" style="25" customWidth="1"/>
    <col min="1818" max="1818" width="6.44140625" style="25" customWidth="1"/>
    <col min="1819" max="1819" width="13.33203125" style="25" customWidth="1"/>
    <col min="1820" max="1820" width="11.88671875" style="25" bestFit="1" customWidth="1"/>
    <col min="1821" max="1821" width="12.88671875" style="25" customWidth="1"/>
    <col min="1822" max="1823" width="0" style="25" hidden="1" customWidth="1"/>
    <col min="1824" max="1825" width="9.109375" style="25"/>
    <col min="1826" max="1826" width="12.6640625" style="25" bestFit="1" customWidth="1"/>
    <col min="1827" max="2049" width="9.109375" style="25"/>
    <col min="2050" max="2050" width="4.33203125" style="25" customWidth="1"/>
    <col min="2051" max="2051" width="0.109375" style="25" customWidth="1"/>
    <col min="2052" max="2052" width="4.5546875" style="25" customWidth="1"/>
    <col min="2053" max="2053" width="7.44140625" style="25" customWidth="1"/>
    <col min="2054" max="2054" width="5.109375" style="25" customWidth="1"/>
    <col min="2055" max="2055" width="5.44140625" style="25" customWidth="1"/>
    <col min="2056" max="2056" width="5.6640625" style="25" customWidth="1"/>
    <col min="2057" max="2057" width="6" style="25" customWidth="1"/>
    <col min="2058" max="2058" width="5.109375" style="25" bestFit="1" customWidth="1"/>
    <col min="2059" max="2059" width="0" style="25" hidden="1" customWidth="1"/>
    <col min="2060" max="2060" width="12.33203125" style="25" customWidth="1"/>
    <col min="2061" max="2061" width="10.6640625" style="25" customWidth="1"/>
    <col min="2062" max="2062" width="10.109375" style="25" customWidth="1"/>
    <col min="2063" max="2063" width="9.88671875" style="25" customWidth="1"/>
    <col min="2064" max="2064" width="11.33203125" style="25" bestFit="1" customWidth="1"/>
    <col min="2065" max="2065" width="11.5546875" style="25" customWidth="1"/>
    <col min="2066" max="2067" width="11.44140625" style="25" customWidth="1"/>
    <col min="2068" max="2068" width="13.5546875" style="25" customWidth="1"/>
    <col min="2069" max="2069" width="0.33203125" style="25" customWidth="1"/>
    <col min="2070" max="2072" width="0" style="25" hidden="1" customWidth="1"/>
    <col min="2073" max="2073" width="11.5546875" style="25" customWidth="1"/>
    <col min="2074" max="2074" width="6.44140625" style="25" customWidth="1"/>
    <col min="2075" max="2075" width="13.33203125" style="25" customWidth="1"/>
    <col min="2076" max="2076" width="11.88671875" style="25" bestFit="1" customWidth="1"/>
    <col min="2077" max="2077" width="12.88671875" style="25" customWidth="1"/>
    <col min="2078" max="2079" width="0" style="25" hidden="1" customWidth="1"/>
    <col min="2080" max="2081" width="9.109375" style="25"/>
    <col min="2082" max="2082" width="12.6640625" style="25" bestFit="1" customWidth="1"/>
    <col min="2083" max="2305" width="9.109375" style="25"/>
    <col min="2306" max="2306" width="4.33203125" style="25" customWidth="1"/>
    <col min="2307" max="2307" width="0.109375" style="25" customWidth="1"/>
    <col min="2308" max="2308" width="4.5546875" style="25" customWidth="1"/>
    <col min="2309" max="2309" width="7.44140625" style="25" customWidth="1"/>
    <col min="2310" max="2310" width="5.109375" style="25" customWidth="1"/>
    <col min="2311" max="2311" width="5.44140625" style="25" customWidth="1"/>
    <col min="2312" max="2312" width="5.6640625" style="25" customWidth="1"/>
    <col min="2313" max="2313" width="6" style="25" customWidth="1"/>
    <col min="2314" max="2314" width="5.109375" style="25" bestFit="1" customWidth="1"/>
    <col min="2315" max="2315" width="0" style="25" hidden="1" customWidth="1"/>
    <col min="2316" max="2316" width="12.33203125" style="25" customWidth="1"/>
    <col min="2317" max="2317" width="10.6640625" style="25" customWidth="1"/>
    <col min="2318" max="2318" width="10.109375" style="25" customWidth="1"/>
    <col min="2319" max="2319" width="9.88671875" style="25" customWidth="1"/>
    <col min="2320" max="2320" width="11.33203125" style="25" bestFit="1" customWidth="1"/>
    <col min="2321" max="2321" width="11.5546875" style="25" customWidth="1"/>
    <col min="2322" max="2323" width="11.44140625" style="25" customWidth="1"/>
    <col min="2324" max="2324" width="13.5546875" style="25" customWidth="1"/>
    <col min="2325" max="2325" width="0.33203125" style="25" customWidth="1"/>
    <col min="2326" max="2328" width="0" style="25" hidden="1" customWidth="1"/>
    <col min="2329" max="2329" width="11.5546875" style="25" customWidth="1"/>
    <col min="2330" max="2330" width="6.44140625" style="25" customWidth="1"/>
    <col min="2331" max="2331" width="13.33203125" style="25" customWidth="1"/>
    <col min="2332" max="2332" width="11.88671875" style="25" bestFit="1" customWidth="1"/>
    <col min="2333" max="2333" width="12.88671875" style="25" customWidth="1"/>
    <col min="2334" max="2335" width="0" style="25" hidden="1" customWidth="1"/>
    <col min="2336" max="2337" width="9.109375" style="25"/>
    <col min="2338" max="2338" width="12.6640625" style="25" bestFit="1" customWidth="1"/>
    <col min="2339" max="2561" width="9.109375" style="25"/>
    <col min="2562" max="2562" width="4.33203125" style="25" customWidth="1"/>
    <col min="2563" max="2563" width="0.109375" style="25" customWidth="1"/>
    <col min="2564" max="2564" width="4.5546875" style="25" customWidth="1"/>
    <col min="2565" max="2565" width="7.44140625" style="25" customWidth="1"/>
    <col min="2566" max="2566" width="5.109375" style="25" customWidth="1"/>
    <col min="2567" max="2567" width="5.44140625" style="25" customWidth="1"/>
    <col min="2568" max="2568" width="5.6640625" style="25" customWidth="1"/>
    <col min="2569" max="2569" width="6" style="25" customWidth="1"/>
    <col min="2570" max="2570" width="5.109375" style="25" bestFit="1" customWidth="1"/>
    <col min="2571" max="2571" width="0" style="25" hidden="1" customWidth="1"/>
    <col min="2572" max="2572" width="12.33203125" style="25" customWidth="1"/>
    <col min="2573" max="2573" width="10.6640625" style="25" customWidth="1"/>
    <col min="2574" max="2574" width="10.109375" style="25" customWidth="1"/>
    <col min="2575" max="2575" width="9.88671875" style="25" customWidth="1"/>
    <col min="2576" max="2576" width="11.33203125" style="25" bestFit="1" customWidth="1"/>
    <col min="2577" max="2577" width="11.5546875" style="25" customWidth="1"/>
    <col min="2578" max="2579" width="11.44140625" style="25" customWidth="1"/>
    <col min="2580" max="2580" width="13.5546875" style="25" customWidth="1"/>
    <col min="2581" max="2581" width="0.33203125" style="25" customWidth="1"/>
    <col min="2582" max="2584" width="0" style="25" hidden="1" customWidth="1"/>
    <col min="2585" max="2585" width="11.5546875" style="25" customWidth="1"/>
    <col min="2586" max="2586" width="6.44140625" style="25" customWidth="1"/>
    <col min="2587" max="2587" width="13.33203125" style="25" customWidth="1"/>
    <col min="2588" max="2588" width="11.88671875" style="25" bestFit="1" customWidth="1"/>
    <col min="2589" max="2589" width="12.88671875" style="25" customWidth="1"/>
    <col min="2590" max="2591" width="0" style="25" hidden="1" customWidth="1"/>
    <col min="2592" max="2593" width="9.109375" style="25"/>
    <col min="2594" max="2594" width="12.6640625" style="25" bestFit="1" customWidth="1"/>
    <col min="2595" max="2817" width="9.109375" style="25"/>
    <col min="2818" max="2818" width="4.33203125" style="25" customWidth="1"/>
    <col min="2819" max="2819" width="0.109375" style="25" customWidth="1"/>
    <col min="2820" max="2820" width="4.5546875" style="25" customWidth="1"/>
    <col min="2821" max="2821" width="7.44140625" style="25" customWidth="1"/>
    <col min="2822" max="2822" width="5.109375" style="25" customWidth="1"/>
    <col min="2823" max="2823" width="5.44140625" style="25" customWidth="1"/>
    <col min="2824" max="2824" width="5.6640625" style="25" customWidth="1"/>
    <col min="2825" max="2825" width="6" style="25" customWidth="1"/>
    <col min="2826" max="2826" width="5.109375" style="25" bestFit="1" customWidth="1"/>
    <col min="2827" max="2827" width="0" style="25" hidden="1" customWidth="1"/>
    <col min="2828" max="2828" width="12.33203125" style="25" customWidth="1"/>
    <col min="2829" max="2829" width="10.6640625" style="25" customWidth="1"/>
    <col min="2830" max="2830" width="10.109375" style="25" customWidth="1"/>
    <col min="2831" max="2831" width="9.88671875" style="25" customWidth="1"/>
    <col min="2832" max="2832" width="11.33203125" style="25" bestFit="1" customWidth="1"/>
    <col min="2833" max="2833" width="11.5546875" style="25" customWidth="1"/>
    <col min="2834" max="2835" width="11.44140625" style="25" customWidth="1"/>
    <col min="2836" max="2836" width="13.5546875" style="25" customWidth="1"/>
    <col min="2837" max="2837" width="0.33203125" style="25" customWidth="1"/>
    <col min="2838" max="2840" width="0" style="25" hidden="1" customWidth="1"/>
    <col min="2841" max="2841" width="11.5546875" style="25" customWidth="1"/>
    <col min="2842" max="2842" width="6.44140625" style="25" customWidth="1"/>
    <col min="2843" max="2843" width="13.33203125" style="25" customWidth="1"/>
    <col min="2844" max="2844" width="11.88671875" style="25" bestFit="1" customWidth="1"/>
    <col min="2845" max="2845" width="12.88671875" style="25" customWidth="1"/>
    <col min="2846" max="2847" width="0" style="25" hidden="1" customWidth="1"/>
    <col min="2848" max="2849" width="9.109375" style="25"/>
    <col min="2850" max="2850" width="12.6640625" style="25" bestFit="1" customWidth="1"/>
    <col min="2851" max="3073" width="9.109375" style="25"/>
    <col min="3074" max="3074" width="4.33203125" style="25" customWidth="1"/>
    <col min="3075" max="3075" width="0.109375" style="25" customWidth="1"/>
    <col min="3076" max="3076" width="4.5546875" style="25" customWidth="1"/>
    <col min="3077" max="3077" width="7.44140625" style="25" customWidth="1"/>
    <col min="3078" max="3078" width="5.109375" style="25" customWidth="1"/>
    <col min="3079" max="3079" width="5.44140625" style="25" customWidth="1"/>
    <col min="3080" max="3080" width="5.6640625" style="25" customWidth="1"/>
    <col min="3081" max="3081" width="6" style="25" customWidth="1"/>
    <col min="3082" max="3082" width="5.109375" style="25" bestFit="1" customWidth="1"/>
    <col min="3083" max="3083" width="0" style="25" hidden="1" customWidth="1"/>
    <col min="3084" max="3084" width="12.33203125" style="25" customWidth="1"/>
    <col min="3085" max="3085" width="10.6640625" style="25" customWidth="1"/>
    <col min="3086" max="3086" width="10.109375" style="25" customWidth="1"/>
    <col min="3087" max="3087" width="9.88671875" style="25" customWidth="1"/>
    <col min="3088" max="3088" width="11.33203125" style="25" bestFit="1" customWidth="1"/>
    <col min="3089" max="3089" width="11.5546875" style="25" customWidth="1"/>
    <col min="3090" max="3091" width="11.44140625" style="25" customWidth="1"/>
    <col min="3092" max="3092" width="13.5546875" style="25" customWidth="1"/>
    <col min="3093" max="3093" width="0.33203125" style="25" customWidth="1"/>
    <col min="3094" max="3096" width="0" style="25" hidden="1" customWidth="1"/>
    <col min="3097" max="3097" width="11.5546875" style="25" customWidth="1"/>
    <col min="3098" max="3098" width="6.44140625" style="25" customWidth="1"/>
    <col min="3099" max="3099" width="13.33203125" style="25" customWidth="1"/>
    <col min="3100" max="3100" width="11.88671875" style="25" bestFit="1" customWidth="1"/>
    <col min="3101" max="3101" width="12.88671875" style="25" customWidth="1"/>
    <col min="3102" max="3103" width="0" style="25" hidden="1" customWidth="1"/>
    <col min="3104" max="3105" width="9.109375" style="25"/>
    <col min="3106" max="3106" width="12.6640625" style="25" bestFit="1" customWidth="1"/>
    <col min="3107" max="3329" width="9.109375" style="25"/>
    <col min="3330" max="3330" width="4.33203125" style="25" customWidth="1"/>
    <col min="3331" max="3331" width="0.109375" style="25" customWidth="1"/>
    <col min="3332" max="3332" width="4.5546875" style="25" customWidth="1"/>
    <col min="3333" max="3333" width="7.44140625" style="25" customWidth="1"/>
    <col min="3334" max="3334" width="5.109375" style="25" customWidth="1"/>
    <col min="3335" max="3335" width="5.44140625" style="25" customWidth="1"/>
    <col min="3336" max="3336" width="5.6640625" style="25" customWidth="1"/>
    <col min="3337" max="3337" width="6" style="25" customWidth="1"/>
    <col min="3338" max="3338" width="5.109375" style="25" bestFit="1" customWidth="1"/>
    <col min="3339" max="3339" width="0" style="25" hidden="1" customWidth="1"/>
    <col min="3340" max="3340" width="12.33203125" style="25" customWidth="1"/>
    <col min="3341" max="3341" width="10.6640625" style="25" customWidth="1"/>
    <col min="3342" max="3342" width="10.109375" style="25" customWidth="1"/>
    <col min="3343" max="3343" width="9.88671875" style="25" customWidth="1"/>
    <col min="3344" max="3344" width="11.33203125" style="25" bestFit="1" customWidth="1"/>
    <col min="3345" max="3345" width="11.5546875" style="25" customWidth="1"/>
    <col min="3346" max="3347" width="11.44140625" style="25" customWidth="1"/>
    <col min="3348" max="3348" width="13.5546875" style="25" customWidth="1"/>
    <col min="3349" max="3349" width="0.33203125" style="25" customWidth="1"/>
    <col min="3350" max="3352" width="0" style="25" hidden="1" customWidth="1"/>
    <col min="3353" max="3353" width="11.5546875" style="25" customWidth="1"/>
    <col min="3354" max="3354" width="6.44140625" style="25" customWidth="1"/>
    <col min="3355" max="3355" width="13.33203125" style="25" customWidth="1"/>
    <col min="3356" max="3356" width="11.88671875" style="25" bestFit="1" customWidth="1"/>
    <col min="3357" max="3357" width="12.88671875" style="25" customWidth="1"/>
    <col min="3358" max="3359" width="0" style="25" hidden="1" customWidth="1"/>
    <col min="3360" max="3361" width="9.109375" style="25"/>
    <col min="3362" max="3362" width="12.6640625" style="25" bestFit="1" customWidth="1"/>
    <col min="3363" max="3585" width="9.109375" style="25"/>
    <col min="3586" max="3586" width="4.33203125" style="25" customWidth="1"/>
    <col min="3587" max="3587" width="0.109375" style="25" customWidth="1"/>
    <col min="3588" max="3588" width="4.5546875" style="25" customWidth="1"/>
    <col min="3589" max="3589" width="7.44140625" style="25" customWidth="1"/>
    <col min="3590" max="3590" width="5.109375" style="25" customWidth="1"/>
    <col min="3591" max="3591" width="5.44140625" style="25" customWidth="1"/>
    <col min="3592" max="3592" width="5.6640625" style="25" customWidth="1"/>
    <col min="3593" max="3593" width="6" style="25" customWidth="1"/>
    <col min="3594" max="3594" width="5.109375" style="25" bestFit="1" customWidth="1"/>
    <col min="3595" max="3595" width="0" style="25" hidden="1" customWidth="1"/>
    <col min="3596" max="3596" width="12.33203125" style="25" customWidth="1"/>
    <col min="3597" max="3597" width="10.6640625" style="25" customWidth="1"/>
    <col min="3598" max="3598" width="10.109375" style="25" customWidth="1"/>
    <col min="3599" max="3599" width="9.88671875" style="25" customWidth="1"/>
    <col min="3600" max="3600" width="11.33203125" style="25" bestFit="1" customWidth="1"/>
    <col min="3601" max="3601" width="11.5546875" style="25" customWidth="1"/>
    <col min="3602" max="3603" width="11.44140625" style="25" customWidth="1"/>
    <col min="3604" max="3604" width="13.5546875" style="25" customWidth="1"/>
    <col min="3605" max="3605" width="0.33203125" style="25" customWidth="1"/>
    <col min="3606" max="3608" width="0" style="25" hidden="1" customWidth="1"/>
    <col min="3609" max="3609" width="11.5546875" style="25" customWidth="1"/>
    <col min="3610" max="3610" width="6.44140625" style="25" customWidth="1"/>
    <col min="3611" max="3611" width="13.33203125" style="25" customWidth="1"/>
    <col min="3612" max="3612" width="11.88671875" style="25" bestFit="1" customWidth="1"/>
    <col min="3613" max="3613" width="12.88671875" style="25" customWidth="1"/>
    <col min="3614" max="3615" width="0" style="25" hidden="1" customWidth="1"/>
    <col min="3616" max="3617" width="9.109375" style="25"/>
    <col min="3618" max="3618" width="12.6640625" style="25" bestFit="1" customWidth="1"/>
    <col min="3619" max="3841" width="9.109375" style="25"/>
    <col min="3842" max="3842" width="4.33203125" style="25" customWidth="1"/>
    <col min="3843" max="3843" width="0.109375" style="25" customWidth="1"/>
    <col min="3844" max="3844" width="4.5546875" style="25" customWidth="1"/>
    <col min="3845" max="3845" width="7.44140625" style="25" customWidth="1"/>
    <col min="3846" max="3846" width="5.109375" style="25" customWidth="1"/>
    <col min="3847" max="3847" width="5.44140625" style="25" customWidth="1"/>
    <col min="3848" max="3848" width="5.6640625" style="25" customWidth="1"/>
    <col min="3849" max="3849" width="6" style="25" customWidth="1"/>
    <col min="3850" max="3850" width="5.109375" style="25" bestFit="1" customWidth="1"/>
    <col min="3851" max="3851" width="0" style="25" hidden="1" customWidth="1"/>
    <col min="3852" max="3852" width="12.33203125" style="25" customWidth="1"/>
    <col min="3853" max="3853" width="10.6640625" style="25" customWidth="1"/>
    <col min="3854" max="3854" width="10.109375" style="25" customWidth="1"/>
    <col min="3855" max="3855" width="9.88671875" style="25" customWidth="1"/>
    <col min="3856" max="3856" width="11.33203125" style="25" bestFit="1" customWidth="1"/>
    <col min="3857" max="3857" width="11.5546875" style="25" customWidth="1"/>
    <col min="3858" max="3859" width="11.44140625" style="25" customWidth="1"/>
    <col min="3860" max="3860" width="13.5546875" style="25" customWidth="1"/>
    <col min="3861" max="3861" width="0.33203125" style="25" customWidth="1"/>
    <col min="3862" max="3864" width="0" style="25" hidden="1" customWidth="1"/>
    <col min="3865" max="3865" width="11.5546875" style="25" customWidth="1"/>
    <col min="3866" max="3866" width="6.44140625" style="25" customWidth="1"/>
    <col min="3867" max="3867" width="13.33203125" style="25" customWidth="1"/>
    <col min="3868" max="3868" width="11.88671875" style="25" bestFit="1" customWidth="1"/>
    <col min="3869" max="3869" width="12.88671875" style="25" customWidth="1"/>
    <col min="3870" max="3871" width="0" style="25" hidden="1" customWidth="1"/>
    <col min="3872" max="3873" width="9.109375" style="25"/>
    <col min="3874" max="3874" width="12.6640625" style="25" bestFit="1" customWidth="1"/>
    <col min="3875" max="4097" width="9.109375" style="25"/>
    <col min="4098" max="4098" width="4.33203125" style="25" customWidth="1"/>
    <col min="4099" max="4099" width="0.109375" style="25" customWidth="1"/>
    <col min="4100" max="4100" width="4.5546875" style="25" customWidth="1"/>
    <col min="4101" max="4101" width="7.44140625" style="25" customWidth="1"/>
    <col min="4102" max="4102" width="5.109375" style="25" customWidth="1"/>
    <col min="4103" max="4103" width="5.44140625" style="25" customWidth="1"/>
    <col min="4104" max="4104" width="5.6640625" style="25" customWidth="1"/>
    <col min="4105" max="4105" width="6" style="25" customWidth="1"/>
    <col min="4106" max="4106" width="5.109375" style="25" bestFit="1" customWidth="1"/>
    <col min="4107" max="4107" width="0" style="25" hidden="1" customWidth="1"/>
    <col min="4108" max="4108" width="12.33203125" style="25" customWidth="1"/>
    <col min="4109" max="4109" width="10.6640625" style="25" customWidth="1"/>
    <col min="4110" max="4110" width="10.109375" style="25" customWidth="1"/>
    <col min="4111" max="4111" width="9.88671875" style="25" customWidth="1"/>
    <col min="4112" max="4112" width="11.33203125" style="25" bestFit="1" customWidth="1"/>
    <col min="4113" max="4113" width="11.5546875" style="25" customWidth="1"/>
    <col min="4114" max="4115" width="11.44140625" style="25" customWidth="1"/>
    <col min="4116" max="4116" width="13.5546875" style="25" customWidth="1"/>
    <col min="4117" max="4117" width="0.33203125" style="25" customWidth="1"/>
    <col min="4118" max="4120" width="0" style="25" hidden="1" customWidth="1"/>
    <col min="4121" max="4121" width="11.5546875" style="25" customWidth="1"/>
    <col min="4122" max="4122" width="6.44140625" style="25" customWidth="1"/>
    <col min="4123" max="4123" width="13.33203125" style="25" customWidth="1"/>
    <col min="4124" max="4124" width="11.88671875" style="25" bestFit="1" customWidth="1"/>
    <col min="4125" max="4125" width="12.88671875" style="25" customWidth="1"/>
    <col min="4126" max="4127" width="0" style="25" hidden="1" customWidth="1"/>
    <col min="4128" max="4129" width="9.109375" style="25"/>
    <col min="4130" max="4130" width="12.6640625" style="25" bestFit="1" customWidth="1"/>
    <col min="4131" max="4353" width="9.109375" style="25"/>
    <col min="4354" max="4354" width="4.33203125" style="25" customWidth="1"/>
    <col min="4355" max="4355" width="0.109375" style="25" customWidth="1"/>
    <col min="4356" max="4356" width="4.5546875" style="25" customWidth="1"/>
    <col min="4357" max="4357" width="7.44140625" style="25" customWidth="1"/>
    <col min="4358" max="4358" width="5.109375" style="25" customWidth="1"/>
    <col min="4359" max="4359" width="5.44140625" style="25" customWidth="1"/>
    <col min="4360" max="4360" width="5.6640625" style="25" customWidth="1"/>
    <col min="4361" max="4361" width="6" style="25" customWidth="1"/>
    <col min="4362" max="4362" width="5.109375" style="25" bestFit="1" customWidth="1"/>
    <col min="4363" max="4363" width="0" style="25" hidden="1" customWidth="1"/>
    <col min="4364" max="4364" width="12.33203125" style="25" customWidth="1"/>
    <col min="4365" max="4365" width="10.6640625" style="25" customWidth="1"/>
    <col min="4366" max="4366" width="10.109375" style="25" customWidth="1"/>
    <col min="4367" max="4367" width="9.88671875" style="25" customWidth="1"/>
    <col min="4368" max="4368" width="11.33203125" style="25" bestFit="1" customWidth="1"/>
    <col min="4369" max="4369" width="11.5546875" style="25" customWidth="1"/>
    <col min="4370" max="4371" width="11.44140625" style="25" customWidth="1"/>
    <col min="4372" max="4372" width="13.5546875" style="25" customWidth="1"/>
    <col min="4373" max="4373" width="0.33203125" style="25" customWidth="1"/>
    <col min="4374" max="4376" width="0" style="25" hidden="1" customWidth="1"/>
    <col min="4377" max="4377" width="11.5546875" style="25" customWidth="1"/>
    <col min="4378" max="4378" width="6.44140625" style="25" customWidth="1"/>
    <col min="4379" max="4379" width="13.33203125" style="25" customWidth="1"/>
    <col min="4380" max="4380" width="11.88671875" style="25" bestFit="1" customWidth="1"/>
    <col min="4381" max="4381" width="12.88671875" style="25" customWidth="1"/>
    <col min="4382" max="4383" width="0" style="25" hidden="1" customWidth="1"/>
    <col min="4384" max="4385" width="9.109375" style="25"/>
    <col min="4386" max="4386" width="12.6640625" style="25" bestFit="1" customWidth="1"/>
    <col min="4387" max="4609" width="9.109375" style="25"/>
    <col min="4610" max="4610" width="4.33203125" style="25" customWidth="1"/>
    <col min="4611" max="4611" width="0.109375" style="25" customWidth="1"/>
    <col min="4612" max="4612" width="4.5546875" style="25" customWidth="1"/>
    <col min="4613" max="4613" width="7.44140625" style="25" customWidth="1"/>
    <col min="4614" max="4614" width="5.109375" style="25" customWidth="1"/>
    <col min="4615" max="4615" width="5.44140625" style="25" customWidth="1"/>
    <col min="4616" max="4616" width="5.6640625" style="25" customWidth="1"/>
    <col min="4617" max="4617" width="6" style="25" customWidth="1"/>
    <col min="4618" max="4618" width="5.109375" style="25" bestFit="1" customWidth="1"/>
    <col min="4619" max="4619" width="0" style="25" hidden="1" customWidth="1"/>
    <col min="4620" max="4620" width="12.33203125" style="25" customWidth="1"/>
    <col min="4621" max="4621" width="10.6640625" style="25" customWidth="1"/>
    <col min="4622" max="4622" width="10.109375" style="25" customWidth="1"/>
    <col min="4623" max="4623" width="9.88671875" style="25" customWidth="1"/>
    <col min="4624" max="4624" width="11.33203125" style="25" bestFit="1" customWidth="1"/>
    <col min="4625" max="4625" width="11.5546875" style="25" customWidth="1"/>
    <col min="4626" max="4627" width="11.44140625" style="25" customWidth="1"/>
    <col min="4628" max="4628" width="13.5546875" style="25" customWidth="1"/>
    <col min="4629" max="4629" width="0.33203125" style="25" customWidth="1"/>
    <col min="4630" max="4632" width="0" style="25" hidden="1" customWidth="1"/>
    <col min="4633" max="4633" width="11.5546875" style="25" customWidth="1"/>
    <col min="4634" max="4634" width="6.44140625" style="25" customWidth="1"/>
    <col min="4635" max="4635" width="13.33203125" style="25" customWidth="1"/>
    <col min="4636" max="4636" width="11.88671875" style="25" bestFit="1" customWidth="1"/>
    <col min="4637" max="4637" width="12.88671875" style="25" customWidth="1"/>
    <col min="4638" max="4639" width="0" style="25" hidden="1" customWidth="1"/>
    <col min="4640" max="4641" width="9.109375" style="25"/>
    <col min="4642" max="4642" width="12.6640625" style="25" bestFit="1" customWidth="1"/>
    <col min="4643" max="4865" width="9.109375" style="25"/>
    <col min="4866" max="4866" width="4.33203125" style="25" customWidth="1"/>
    <col min="4867" max="4867" width="0.109375" style="25" customWidth="1"/>
    <col min="4868" max="4868" width="4.5546875" style="25" customWidth="1"/>
    <col min="4869" max="4869" width="7.44140625" style="25" customWidth="1"/>
    <col min="4870" max="4870" width="5.109375" style="25" customWidth="1"/>
    <col min="4871" max="4871" width="5.44140625" style="25" customWidth="1"/>
    <col min="4872" max="4872" width="5.6640625" style="25" customWidth="1"/>
    <col min="4873" max="4873" width="6" style="25" customWidth="1"/>
    <col min="4874" max="4874" width="5.109375" style="25" bestFit="1" customWidth="1"/>
    <col min="4875" max="4875" width="0" style="25" hidden="1" customWidth="1"/>
    <col min="4876" max="4876" width="12.33203125" style="25" customWidth="1"/>
    <col min="4877" max="4877" width="10.6640625" style="25" customWidth="1"/>
    <col min="4878" max="4878" width="10.109375" style="25" customWidth="1"/>
    <col min="4879" max="4879" width="9.88671875" style="25" customWidth="1"/>
    <col min="4880" max="4880" width="11.33203125" style="25" bestFit="1" customWidth="1"/>
    <col min="4881" max="4881" width="11.5546875" style="25" customWidth="1"/>
    <col min="4882" max="4883" width="11.44140625" style="25" customWidth="1"/>
    <col min="4884" max="4884" width="13.5546875" style="25" customWidth="1"/>
    <col min="4885" max="4885" width="0.33203125" style="25" customWidth="1"/>
    <col min="4886" max="4888" width="0" style="25" hidden="1" customWidth="1"/>
    <col min="4889" max="4889" width="11.5546875" style="25" customWidth="1"/>
    <col min="4890" max="4890" width="6.44140625" style="25" customWidth="1"/>
    <col min="4891" max="4891" width="13.33203125" style="25" customWidth="1"/>
    <col min="4892" max="4892" width="11.88671875" style="25" bestFit="1" customWidth="1"/>
    <col min="4893" max="4893" width="12.88671875" style="25" customWidth="1"/>
    <col min="4894" max="4895" width="0" style="25" hidden="1" customWidth="1"/>
    <col min="4896" max="4897" width="9.109375" style="25"/>
    <col min="4898" max="4898" width="12.6640625" style="25" bestFit="1" customWidth="1"/>
    <col min="4899" max="5121" width="9.109375" style="25"/>
    <col min="5122" max="5122" width="4.33203125" style="25" customWidth="1"/>
    <col min="5123" max="5123" width="0.109375" style="25" customWidth="1"/>
    <col min="5124" max="5124" width="4.5546875" style="25" customWidth="1"/>
    <col min="5125" max="5125" width="7.44140625" style="25" customWidth="1"/>
    <col min="5126" max="5126" width="5.109375" style="25" customWidth="1"/>
    <col min="5127" max="5127" width="5.44140625" style="25" customWidth="1"/>
    <col min="5128" max="5128" width="5.6640625" style="25" customWidth="1"/>
    <col min="5129" max="5129" width="6" style="25" customWidth="1"/>
    <col min="5130" max="5130" width="5.109375" style="25" bestFit="1" customWidth="1"/>
    <col min="5131" max="5131" width="0" style="25" hidden="1" customWidth="1"/>
    <col min="5132" max="5132" width="12.33203125" style="25" customWidth="1"/>
    <col min="5133" max="5133" width="10.6640625" style="25" customWidth="1"/>
    <col min="5134" max="5134" width="10.109375" style="25" customWidth="1"/>
    <col min="5135" max="5135" width="9.88671875" style="25" customWidth="1"/>
    <col min="5136" max="5136" width="11.33203125" style="25" bestFit="1" customWidth="1"/>
    <col min="5137" max="5137" width="11.5546875" style="25" customWidth="1"/>
    <col min="5138" max="5139" width="11.44140625" style="25" customWidth="1"/>
    <col min="5140" max="5140" width="13.5546875" style="25" customWidth="1"/>
    <col min="5141" max="5141" width="0.33203125" style="25" customWidth="1"/>
    <col min="5142" max="5144" width="0" style="25" hidden="1" customWidth="1"/>
    <col min="5145" max="5145" width="11.5546875" style="25" customWidth="1"/>
    <col min="5146" max="5146" width="6.44140625" style="25" customWidth="1"/>
    <col min="5147" max="5147" width="13.33203125" style="25" customWidth="1"/>
    <col min="5148" max="5148" width="11.88671875" style="25" bestFit="1" customWidth="1"/>
    <col min="5149" max="5149" width="12.88671875" style="25" customWidth="1"/>
    <col min="5150" max="5151" width="0" style="25" hidden="1" customWidth="1"/>
    <col min="5152" max="5153" width="9.109375" style="25"/>
    <col min="5154" max="5154" width="12.6640625" style="25" bestFit="1" customWidth="1"/>
    <col min="5155" max="5377" width="9.109375" style="25"/>
    <col min="5378" max="5378" width="4.33203125" style="25" customWidth="1"/>
    <col min="5379" max="5379" width="0.109375" style="25" customWidth="1"/>
    <col min="5380" max="5380" width="4.5546875" style="25" customWidth="1"/>
    <col min="5381" max="5381" width="7.44140625" style="25" customWidth="1"/>
    <col min="5382" max="5382" width="5.109375" style="25" customWidth="1"/>
    <col min="5383" max="5383" width="5.44140625" style="25" customWidth="1"/>
    <col min="5384" max="5384" width="5.6640625" style="25" customWidth="1"/>
    <col min="5385" max="5385" width="6" style="25" customWidth="1"/>
    <col min="5386" max="5386" width="5.109375" style="25" bestFit="1" customWidth="1"/>
    <col min="5387" max="5387" width="0" style="25" hidden="1" customWidth="1"/>
    <col min="5388" max="5388" width="12.33203125" style="25" customWidth="1"/>
    <col min="5389" max="5389" width="10.6640625" style="25" customWidth="1"/>
    <col min="5390" max="5390" width="10.109375" style="25" customWidth="1"/>
    <col min="5391" max="5391" width="9.88671875" style="25" customWidth="1"/>
    <col min="5392" max="5392" width="11.33203125" style="25" bestFit="1" customWidth="1"/>
    <col min="5393" max="5393" width="11.5546875" style="25" customWidth="1"/>
    <col min="5394" max="5395" width="11.44140625" style="25" customWidth="1"/>
    <col min="5396" max="5396" width="13.5546875" style="25" customWidth="1"/>
    <col min="5397" max="5397" width="0.33203125" style="25" customWidth="1"/>
    <col min="5398" max="5400" width="0" style="25" hidden="1" customWidth="1"/>
    <col min="5401" max="5401" width="11.5546875" style="25" customWidth="1"/>
    <col min="5402" max="5402" width="6.44140625" style="25" customWidth="1"/>
    <col min="5403" max="5403" width="13.33203125" style="25" customWidth="1"/>
    <col min="5404" max="5404" width="11.88671875" style="25" bestFit="1" customWidth="1"/>
    <col min="5405" max="5405" width="12.88671875" style="25" customWidth="1"/>
    <col min="5406" max="5407" width="0" style="25" hidden="1" customWidth="1"/>
    <col min="5408" max="5409" width="9.109375" style="25"/>
    <col min="5410" max="5410" width="12.6640625" style="25" bestFit="1" customWidth="1"/>
    <col min="5411" max="5633" width="9.109375" style="25"/>
    <col min="5634" max="5634" width="4.33203125" style="25" customWidth="1"/>
    <col min="5635" max="5635" width="0.109375" style="25" customWidth="1"/>
    <col min="5636" max="5636" width="4.5546875" style="25" customWidth="1"/>
    <col min="5637" max="5637" width="7.44140625" style="25" customWidth="1"/>
    <col min="5638" max="5638" width="5.109375" style="25" customWidth="1"/>
    <col min="5639" max="5639" width="5.44140625" style="25" customWidth="1"/>
    <col min="5640" max="5640" width="5.6640625" style="25" customWidth="1"/>
    <col min="5641" max="5641" width="6" style="25" customWidth="1"/>
    <col min="5642" max="5642" width="5.109375" style="25" bestFit="1" customWidth="1"/>
    <col min="5643" max="5643" width="0" style="25" hidden="1" customWidth="1"/>
    <col min="5644" max="5644" width="12.33203125" style="25" customWidth="1"/>
    <col min="5645" max="5645" width="10.6640625" style="25" customWidth="1"/>
    <col min="5646" max="5646" width="10.109375" style="25" customWidth="1"/>
    <col min="5647" max="5647" width="9.88671875" style="25" customWidth="1"/>
    <col min="5648" max="5648" width="11.33203125" style="25" bestFit="1" customWidth="1"/>
    <col min="5649" max="5649" width="11.5546875" style="25" customWidth="1"/>
    <col min="5650" max="5651" width="11.44140625" style="25" customWidth="1"/>
    <col min="5652" max="5652" width="13.5546875" style="25" customWidth="1"/>
    <col min="5653" max="5653" width="0.33203125" style="25" customWidth="1"/>
    <col min="5654" max="5656" width="0" style="25" hidden="1" customWidth="1"/>
    <col min="5657" max="5657" width="11.5546875" style="25" customWidth="1"/>
    <col min="5658" max="5658" width="6.44140625" style="25" customWidth="1"/>
    <col min="5659" max="5659" width="13.33203125" style="25" customWidth="1"/>
    <col min="5660" max="5660" width="11.88671875" style="25" bestFit="1" customWidth="1"/>
    <col min="5661" max="5661" width="12.88671875" style="25" customWidth="1"/>
    <col min="5662" max="5663" width="0" style="25" hidden="1" customWidth="1"/>
    <col min="5664" max="5665" width="9.109375" style="25"/>
    <col min="5666" max="5666" width="12.6640625" style="25" bestFit="1" customWidth="1"/>
    <col min="5667" max="5889" width="9.109375" style="25"/>
    <col min="5890" max="5890" width="4.33203125" style="25" customWidth="1"/>
    <col min="5891" max="5891" width="0.109375" style="25" customWidth="1"/>
    <col min="5892" max="5892" width="4.5546875" style="25" customWidth="1"/>
    <col min="5893" max="5893" width="7.44140625" style="25" customWidth="1"/>
    <col min="5894" max="5894" width="5.109375" style="25" customWidth="1"/>
    <col min="5895" max="5895" width="5.44140625" style="25" customWidth="1"/>
    <col min="5896" max="5896" width="5.6640625" style="25" customWidth="1"/>
    <col min="5897" max="5897" width="6" style="25" customWidth="1"/>
    <col min="5898" max="5898" width="5.109375" style="25" bestFit="1" customWidth="1"/>
    <col min="5899" max="5899" width="0" style="25" hidden="1" customWidth="1"/>
    <col min="5900" max="5900" width="12.33203125" style="25" customWidth="1"/>
    <col min="5901" max="5901" width="10.6640625" style="25" customWidth="1"/>
    <col min="5902" max="5902" width="10.109375" style="25" customWidth="1"/>
    <col min="5903" max="5903" width="9.88671875" style="25" customWidth="1"/>
    <col min="5904" max="5904" width="11.33203125" style="25" bestFit="1" customWidth="1"/>
    <col min="5905" max="5905" width="11.5546875" style="25" customWidth="1"/>
    <col min="5906" max="5907" width="11.44140625" style="25" customWidth="1"/>
    <col min="5908" max="5908" width="13.5546875" style="25" customWidth="1"/>
    <col min="5909" max="5909" width="0.33203125" style="25" customWidth="1"/>
    <col min="5910" max="5912" width="0" style="25" hidden="1" customWidth="1"/>
    <col min="5913" max="5913" width="11.5546875" style="25" customWidth="1"/>
    <col min="5914" max="5914" width="6.44140625" style="25" customWidth="1"/>
    <col min="5915" max="5915" width="13.33203125" style="25" customWidth="1"/>
    <col min="5916" max="5916" width="11.88671875" style="25" bestFit="1" customWidth="1"/>
    <col min="5917" max="5917" width="12.88671875" style="25" customWidth="1"/>
    <col min="5918" max="5919" width="0" style="25" hidden="1" customWidth="1"/>
    <col min="5920" max="5921" width="9.109375" style="25"/>
    <col min="5922" max="5922" width="12.6640625" style="25" bestFit="1" customWidth="1"/>
    <col min="5923" max="6145" width="9.109375" style="25"/>
    <col min="6146" max="6146" width="4.33203125" style="25" customWidth="1"/>
    <col min="6147" max="6147" width="0.109375" style="25" customWidth="1"/>
    <col min="6148" max="6148" width="4.5546875" style="25" customWidth="1"/>
    <col min="6149" max="6149" width="7.44140625" style="25" customWidth="1"/>
    <col min="6150" max="6150" width="5.109375" style="25" customWidth="1"/>
    <col min="6151" max="6151" width="5.44140625" style="25" customWidth="1"/>
    <col min="6152" max="6152" width="5.6640625" style="25" customWidth="1"/>
    <col min="6153" max="6153" width="6" style="25" customWidth="1"/>
    <col min="6154" max="6154" width="5.109375" style="25" bestFit="1" customWidth="1"/>
    <col min="6155" max="6155" width="0" style="25" hidden="1" customWidth="1"/>
    <col min="6156" max="6156" width="12.33203125" style="25" customWidth="1"/>
    <col min="6157" max="6157" width="10.6640625" style="25" customWidth="1"/>
    <col min="6158" max="6158" width="10.109375" style="25" customWidth="1"/>
    <col min="6159" max="6159" width="9.88671875" style="25" customWidth="1"/>
    <col min="6160" max="6160" width="11.33203125" style="25" bestFit="1" customWidth="1"/>
    <col min="6161" max="6161" width="11.5546875" style="25" customWidth="1"/>
    <col min="6162" max="6163" width="11.44140625" style="25" customWidth="1"/>
    <col min="6164" max="6164" width="13.5546875" style="25" customWidth="1"/>
    <col min="6165" max="6165" width="0.33203125" style="25" customWidth="1"/>
    <col min="6166" max="6168" width="0" style="25" hidden="1" customWidth="1"/>
    <col min="6169" max="6169" width="11.5546875" style="25" customWidth="1"/>
    <col min="6170" max="6170" width="6.44140625" style="25" customWidth="1"/>
    <col min="6171" max="6171" width="13.33203125" style="25" customWidth="1"/>
    <col min="6172" max="6172" width="11.88671875" style="25" bestFit="1" customWidth="1"/>
    <col min="6173" max="6173" width="12.88671875" style="25" customWidth="1"/>
    <col min="6174" max="6175" width="0" style="25" hidden="1" customWidth="1"/>
    <col min="6176" max="6177" width="9.109375" style="25"/>
    <col min="6178" max="6178" width="12.6640625" style="25" bestFit="1" customWidth="1"/>
    <col min="6179" max="6401" width="9.109375" style="25"/>
    <col min="6402" max="6402" width="4.33203125" style="25" customWidth="1"/>
    <col min="6403" max="6403" width="0.109375" style="25" customWidth="1"/>
    <col min="6404" max="6404" width="4.5546875" style="25" customWidth="1"/>
    <col min="6405" max="6405" width="7.44140625" style="25" customWidth="1"/>
    <col min="6406" max="6406" width="5.109375" style="25" customWidth="1"/>
    <col min="6407" max="6407" width="5.44140625" style="25" customWidth="1"/>
    <col min="6408" max="6408" width="5.6640625" style="25" customWidth="1"/>
    <col min="6409" max="6409" width="6" style="25" customWidth="1"/>
    <col min="6410" max="6410" width="5.109375" style="25" bestFit="1" customWidth="1"/>
    <col min="6411" max="6411" width="0" style="25" hidden="1" customWidth="1"/>
    <col min="6412" max="6412" width="12.33203125" style="25" customWidth="1"/>
    <col min="6413" max="6413" width="10.6640625" style="25" customWidth="1"/>
    <col min="6414" max="6414" width="10.109375" style="25" customWidth="1"/>
    <col min="6415" max="6415" width="9.88671875" style="25" customWidth="1"/>
    <col min="6416" max="6416" width="11.33203125" style="25" bestFit="1" customWidth="1"/>
    <col min="6417" max="6417" width="11.5546875" style="25" customWidth="1"/>
    <col min="6418" max="6419" width="11.44140625" style="25" customWidth="1"/>
    <col min="6420" max="6420" width="13.5546875" style="25" customWidth="1"/>
    <col min="6421" max="6421" width="0.33203125" style="25" customWidth="1"/>
    <col min="6422" max="6424" width="0" style="25" hidden="1" customWidth="1"/>
    <col min="6425" max="6425" width="11.5546875" style="25" customWidth="1"/>
    <col min="6426" max="6426" width="6.44140625" style="25" customWidth="1"/>
    <col min="6427" max="6427" width="13.33203125" style="25" customWidth="1"/>
    <col min="6428" max="6428" width="11.88671875" style="25" bestFit="1" customWidth="1"/>
    <col min="6429" max="6429" width="12.88671875" style="25" customWidth="1"/>
    <col min="6430" max="6431" width="0" style="25" hidden="1" customWidth="1"/>
    <col min="6432" max="6433" width="9.109375" style="25"/>
    <col min="6434" max="6434" width="12.6640625" style="25" bestFit="1" customWidth="1"/>
    <col min="6435" max="6657" width="9.109375" style="25"/>
    <col min="6658" max="6658" width="4.33203125" style="25" customWidth="1"/>
    <col min="6659" max="6659" width="0.109375" style="25" customWidth="1"/>
    <col min="6660" max="6660" width="4.5546875" style="25" customWidth="1"/>
    <col min="6661" max="6661" width="7.44140625" style="25" customWidth="1"/>
    <col min="6662" max="6662" width="5.109375" style="25" customWidth="1"/>
    <col min="6663" max="6663" width="5.44140625" style="25" customWidth="1"/>
    <col min="6664" max="6664" width="5.6640625" style="25" customWidth="1"/>
    <col min="6665" max="6665" width="6" style="25" customWidth="1"/>
    <col min="6666" max="6666" width="5.109375" style="25" bestFit="1" customWidth="1"/>
    <col min="6667" max="6667" width="0" style="25" hidden="1" customWidth="1"/>
    <col min="6668" max="6668" width="12.33203125" style="25" customWidth="1"/>
    <col min="6669" max="6669" width="10.6640625" style="25" customWidth="1"/>
    <col min="6670" max="6670" width="10.109375" style="25" customWidth="1"/>
    <col min="6671" max="6671" width="9.88671875" style="25" customWidth="1"/>
    <col min="6672" max="6672" width="11.33203125" style="25" bestFit="1" customWidth="1"/>
    <col min="6673" max="6673" width="11.5546875" style="25" customWidth="1"/>
    <col min="6674" max="6675" width="11.44140625" style="25" customWidth="1"/>
    <col min="6676" max="6676" width="13.5546875" style="25" customWidth="1"/>
    <col min="6677" max="6677" width="0.33203125" style="25" customWidth="1"/>
    <col min="6678" max="6680" width="0" style="25" hidden="1" customWidth="1"/>
    <col min="6681" max="6681" width="11.5546875" style="25" customWidth="1"/>
    <col min="6682" max="6682" width="6.44140625" style="25" customWidth="1"/>
    <col min="6683" max="6683" width="13.33203125" style="25" customWidth="1"/>
    <col min="6684" max="6684" width="11.88671875" style="25" bestFit="1" customWidth="1"/>
    <col min="6685" max="6685" width="12.88671875" style="25" customWidth="1"/>
    <col min="6686" max="6687" width="0" style="25" hidden="1" customWidth="1"/>
    <col min="6688" max="6689" width="9.109375" style="25"/>
    <col min="6690" max="6690" width="12.6640625" style="25" bestFit="1" customWidth="1"/>
    <col min="6691" max="6913" width="9.109375" style="25"/>
    <col min="6914" max="6914" width="4.33203125" style="25" customWidth="1"/>
    <col min="6915" max="6915" width="0.109375" style="25" customWidth="1"/>
    <col min="6916" max="6916" width="4.5546875" style="25" customWidth="1"/>
    <col min="6917" max="6917" width="7.44140625" style="25" customWidth="1"/>
    <col min="6918" max="6918" width="5.109375" style="25" customWidth="1"/>
    <col min="6919" max="6919" width="5.44140625" style="25" customWidth="1"/>
    <col min="6920" max="6920" width="5.6640625" style="25" customWidth="1"/>
    <col min="6921" max="6921" width="6" style="25" customWidth="1"/>
    <col min="6922" max="6922" width="5.109375" style="25" bestFit="1" customWidth="1"/>
    <col min="6923" max="6923" width="0" style="25" hidden="1" customWidth="1"/>
    <col min="6924" max="6924" width="12.33203125" style="25" customWidth="1"/>
    <col min="6925" max="6925" width="10.6640625" style="25" customWidth="1"/>
    <col min="6926" max="6926" width="10.109375" style="25" customWidth="1"/>
    <col min="6927" max="6927" width="9.88671875" style="25" customWidth="1"/>
    <col min="6928" max="6928" width="11.33203125" style="25" bestFit="1" customWidth="1"/>
    <col min="6929" max="6929" width="11.5546875" style="25" customWidth="1"/>
    <col min="6930" max="6931" width="11.44140625" style="25" customWidth="1"/>
    <col min="6932" max="6932" width="13.5546875" style="25" customWidth="1"/>
    <col min="6933" max="6933" width="0.33203125" style="25" customWidth="1"/>
    <col min="6934" max="6936" width="0" style="25" hidden="1" customWidth="1"/>
    <col min="6937" max="6937" width="11.5546875" style="25" customWidth="1"/>
    <col min="6938" max="6938" width="6.44140625" style="25" customWidth="1"/>
    <col min="6939" max="6939" width="13.33203125" style="25" customWidth="1"/>
    <col min="6940" max="6940" width="11.88671875" style="25" bestFit="1" customWidth="1"/>
    <col min="6941" max="6941" width="12.88671875" style="25" customWidth="1"/>
    <col min="6942" max="6943" width="0" style="25" hidden="1" customWidth="1"/>
    <col min="6944" max="6945" width="9.109375" style="25"/>
    <col min="6946" max="6946" width="12.6640625" style="25" bestFit="1" customWidth="1"/>
    <col min="6947" max="7169" width="9.109375" style="25"/>
    <col min="7170" max="7170" width="4.33203125" style="25" customWidth="1"/>
    <col min="7171" max="7171" width="0.109375" style="25" customWidth="1"/>
    <col min="7172" max="7172" width="4.5546875" style="25" customWidth="1"/>
    <col min="7173" max="7173" width="7.44140625" style="25" customWidth="1"/>
    <col min="7174" max="7174" width="5.109375" style="25" customWidth="1"/>
    <col min="7175" max="7175" width="5.44140625" style="25" customWidth="1"/>
    <col min="7176" max="7176" width="5.6640625" style="25" customWidth="1"/>
    <col min="7177" max="7177" width="6" style="25" customWidth="1"/>
    <col min="7178" max="7178" width="5.109375" style="25" bestFit="1" customWidth="1"/>
    <col min="7179" max="7179" width="0" style="25" hidden="1" customWidth="1"/>
    <col min="7180" max="7180" width="12.33203125" style="25" customWidth="1"/>
    <col min="7181" max="7181" width="10.6640625" style="25" customWidth="1"/>
    <col min="7182" max="7182" width="10.109375" style="25" customWidth="1"/>
    <col min="7183" max="7183" width="9.88671875" style="25" customWidth="1"/>
    <col min="7184" max="7184" width="11.33203125" style="25" bestFit="1" customWidth="1"/>
    <col min="7185" max="7185" width="11.5546875" style="25" customWidth="1"/>
    <col min="7186" max="7187" width="11.44140625" style="25" customWidth="1"/>
    <col min="7188" max="7188" width="13.5546875" style="25" customWidth="1"/>
    <col min="7189" max="7189" width="0.33203125" style="25" customWidth="1"/>
    <col min="7190" max="7192" width="0" style="25" hidden="1" customWidth="1"/>
    <col min="7193" max="7193" width="11.5546875" style="25" customWidth="1"/>
    <col min="7194" max="7194" width="6.44140625" style="25" customWidth="1"/>
    <col min="7195" max="7195" width="13.33203125" style="25" customWidth="1"/>
    <col min="7196" max="7196" width="11.88671875" style="25" bestFit="1" customWidth="1"/>
    <col min="7197" max="7197" width="12.88671875" style="25" customWidth="1"/>
    <col min="7198" max="7199" width="0" style="25" hidden="1" customWidth="1"/>
    <col min="7200" max="7201" width="9.109375" style="25"/>
    <col min="7202" max="7202" width="12.6640625" style="25" bestFit="1" customWidth="1"/>
    <col min="7203" max="7425" width="9.109375" style="25"/>
    <col min="7426" max="7426" width="4.33203125" style="25" customWidth="1"/>
    <col min="7427" max="7427" width="0.109375" style="25" customWidth="1"/>
    <col min="7428" max="7428" width="4.5546875" style="25" customWidth="1"/>
    <col min="7429" max="7429" width="7.44140625" style="25" customWidth="1"/>
    <col min="7430" max="7430" width="5.109375" style="25" customWidth="1"/>
    <col min="7431" max="7431" width="5.44140625" style="25" customWidth="1"/>
    <col min="7432" max="7432" width="5.6640625" style="25" customWidth="1"/>
    <col min="7433" max="7433" width="6" style="25" customWidth="1"/>
    <col min="7434" max="7434" width="5.109375" style="25" bestFit="1" customWidth="1"/>
    <col min="7435" max="7435" width="0" style="25" hidden="1" customWidth="1"/>
    <col min="7436" max="7436" width="12.33203125" style="25" customWidth="1"/>
    <col min="7437" max="7437" width="10.6640625" style="25" customWidth="1"/>
    <col min="7438" max="7438" width="10.109375" style="25" customWidth="1"/>
    <col min="7439" max="7439" width="9.88671875" style="25" customWidth="1"/>
    <col min="7440" max="7440" width="11.33203125" style="25" bestFit="1" customWidth="1"/>
    <col min="7441" max="7441" width="11.5546875" style="25" customWidth="1"/>
    <col min="7442" max="7443" width="11.44140625" style="25" customWidth="1"/>
    <col min="7444" max="7444" width="13.5546875" style="25" customWidth="1"/>
    <col min="7445" max="7445" width="0.33203125" style="25" customWidth="1"/>
    <col min="7446" max="7448" width="0" style="25" hidden="1" customWidth="1"/>
    <col min="7449" max="7449" width="11.5546875" style="25" customWidth="1"/>
    <col min="7450" max="7450" width="6.44140625" style="25" customWidth="1"/>
    <col min="7451" max="7451" width="13.33203125" style="25" customWidth="1"/>
    <col min="7452" max="7452" width="11.88671875" style="25" bestFit="1" customWidth="1"/>
    <col min="7453" max="7453" width="12.88671875" style="25" customWidth="1"/>
    <col min="7454" max="7455" width="0" style="25" hidden="1" customWidth="1"/>
    <col min="7456" max="7457" width="9.109375" style="25"/>
    <col min="7458" max="7458" width="12.6640625" style="25" bestFit="1" customWidth="1"/>
    <col min="7459" max="7681" width="9.109375" style="25"/>
    <col min="7682" max="7682" width="4.33203125" style="25" customWidth="1"/>
    <col min="7683" max="7683" width="0.109375" style="25" customWidth="1"/>
    <col min="7684" max="7684" width="4.5546875" style="25" customWidth="1"/>
    <col min="7685" max="7685" width="7.44140625" style="25" customWidth="1"/>
    <col min="7686" max="7686" width="5.109375" style="25" customWidth="1"/>
    <col min="7687" max="7687" width="5.44140625" style="25" customWidth="1"/>
    <col min="7688" max="7688" width="5.6640625" style="25" customWidth="1"/>
    <col min="7689" max="7689" width="6" style="25" customWidth="1"/>
    <col min="7690" max="7690" width="5.109375" style="25" bestFit="1" customWidth="1"/>
    <col min="7691" max="7691" width="0" style="25" hidden="1" customWidth="1"/>
    <col min="7692" max="7692" width="12.33203125" style="25" customWidth="1"/>
    <col min="7693" max="7693" width="10.6640625" style="25" customWidth="1"/>
    <col min="7694" max="7694" width="10.109375" style="25" customWidth="1"/>
    <col min="7695" max="7695" width="9.88671875" style="25" customWidth="1"/>
    <col min="7696" max="7696" width="11.33203125" style="25" bestFit="1" customWidth="1"/>
    <col min="7697" max="7697" width="11.5546875" style="25" customWidth="1"/>
    <col min="7698" max="7699" width="11.44140625" style="25" customWidth="1"/>
    <col min="7700" max="7700" width="13.5546875" style="25" customWidth="1"/>
    <col min="7701" max="7701" width="0.33203125" style="25" customWidth="1"/>
    <col min="7702" max="7704" width="0" style="25" hidden="1" customWidth="1"/>
    <col min="7705" max="7705" width="11.5546875" style="25" customWidth="1"/>
    <col min="7706" max="7706" width="6.44140625" style="25" customWidth="1"/>
    <col min="7707" max="7707" width="13.33203125" style="25" customWidth="1"/>
    <col min="7708" max="7708" width="11.88671875" style="25" bestFit="1" customWidth="1"/>
    <col min="7709" max="7709" width="12.88671875" style="25" customWidth="1"/>
    <col min="7710" max="7711" width="0" style="25" hidden="1" customWidth="1"/>
    <col min="7712" max="7713" width="9.109375" style="25"/>
    <col min="7714" max="7714" width="12.6640625" style="25" bestFit="1" customWidth="1"/>
    <col min="7715" max="7937" width="9.109375" style="25"/>
    <col min="7938" max="7938" width="4.33203125" style="25" customWidth="1"/>
    <col min="7939" max="7939" width="0.109375" style="25" customWidth="1"/>
    <col min="7940" max="7940" width="4.5546875" style="25" customWidth="1"/>
    <col min="7941" max="7941" width="7.44140625" style="25" customWidth="1"/>
    <col min="7942" max="7942" width="5.109375" style="25" customWidth="1"/>
    <col min="7943" max="7943" width="5.44140625" style="25" customWidth="1"/>
    <col min="7944" max="7944" width="5.6640625" style="25" customWidth="1"/>
    <col min="7945" max="7945" width="6" style="25" customWidth="1"/>
    <col min="7946" max="7946" width="5.109375" style="25" bestFit="1" customWidth="1"/>
    <col min="7947" max="7947" width="0" style="25" hidden="1" customWidth="1"/>
    <col min="7948" max="7948" width="12.33203125" style="25" customWidth="1"/>
    <col min="7949" max="7949" width="10.6640625" style="25" customWidth="1"/>
    <col min="7950" max="7950" width="10.109375" style="25" customWidth="1"/>
    <col min="7951" max="7951" width="9.88671875" style="25" customWidth="1"/>
    <col min="7952" max="7952" width="11.33203125" style="25" bestFit="1" customWidth="1"/>
    <col min="7953" max="7953" width="11.5546875" style="25" customWidth="1"/>
    <col min="7954" max="7955" width="11.44140625" style="25" customWidth="1"/>
    <col min="7956" max="7956" width="13.5546875" style="25" customWidth="1"/>
    <col min="7957" max="7957" width="0.33203125" style="25" customWidth="1"/>
    <col min="7958" max="7960" width="0" style="25" hidden="1" customWidth="1"/>
    <col min="7961" max="7961" width="11.5546875" style="25" customWidth="1"/>
    <col min="7962" max="7962" width="6.44140625" style="25" customWidth="1"/>
    <col min="7963" max="7963" width="13.33203125" style="25" customWidth="1"/>
    <col min="7964" max="7964" width="11.88671875" style="25" bestFit="1" customWidth="1"/>
    <col min="7965" max="7965" width="12.88671875" style="25" customWidth="1"/>
    <col min="7966" max="7967" width="0" style="25" hidden="1" customWidth="1"/>
    <col min="7968" max="7969" width="9.109375" style="25"/>
    <col min="7970" max="7970" width="12.6640625" style="25" bestFit="1" customWidth="1"/>
    <col min="7971" max="8193" width="9.109375" style="25"/>
    <col min="8194" max="8194" width="4.33203125" style="25" customWidth="1"/>
    <col min="8195" max="8195" width="0.109375" style="25" customWidth="1"/>
    <col min="8196" max="8196" width="4.5546875" style="25" customWidth="1"/>
    <col min="8197" max="8197" width="7.44140625" style="25" customWidth="1"/>
    <col min="8198" max="8198" width="5.109375" style="25" customWidth="1"/>
    <col min="8199" max="8199" width="5.44140625" style="25" customWidth="1"/>
    <col min="8200" max="8200" width="5.6640625" style="25" customWidth="1"/>
    <col min="8201" max="8201" width="6" style="25" customWidth="1"/>
    <col min="8202" max="8202" width="5.109375" style="25" bestFit="1" customWidth="1"/>
    <col min="8203" max="8203" width="0" style="25" hidden="1" customWidth="1"/>
    <col min="8204" max="8204" width="12.33203125" style="25" customWidth="1"/>
    <col min="8205" max="8205" width="10.6640625" style="25" customWidth="1"/>
    <col min="8206" max="8206" width="10.109375" style="25" customWidth="1"/>
    <col min="8207" max="8207" width="9.88671875" style="25" customWidth="1"/>
    <col min="8208" max="8208" width="11.33203125" style="25" bestFit="1" customWidth="1"/>
    <col min="8209" max="8209" width="11.5546875" style="25" customWidth="1"/>
    <col min="8210" max="8211" width="11.44140625" style="25" customWidth="1"/>
    <col min="8212" max="8212" width="13.5546875" style="25" customWidth="1"/>
    <col min="8213" max="8213" width="0.33203125" style="25" customWidth="1"/>
    <col min="8214" max="8216" width="0" style="25" hidden="1" customWidth="1"/>
    <col min="8217" max="8217" width="11.5546875" style="25" customWidth="1"/>
    <col min="8218" max="8218" width="6.44140625" style="25" customWidth="1"/>
    <col min="8219" max="8219" width="13.33203125" style="25" customWidth="1"/>
    <col min="8220" max="8220" width="11.88671875" style="25" bestFit="1" customWidth="1"/>
    <col min="8221" max="8221" width="12.88671875" style="25" customWidth="1"/>
    <col min="8222" max="8223" width="0" style="25" hidden="1" customWidth="1"/>
    <col min="8224" max="8225" width="9.109375" style="25"/>
    <col min="8226" max="8226" width="12.6640625" style="25" bestFit="1" customWidth="1"/>
    <col min="8227" max="8449" width="9.109375" style="25"/>
    <col min="8450" max="8450" width="4.33203125" style="25" customWidth="1"/>
    <col min="8451" max="8451" width="0.109375" style="25" customWidth="1"/>
    <col min="8452" max="8452" width="4.5546875" style="25" customWidth="1"/>
    <col min="8453" max="8453" width="7.44140625" style="25" customWidth="1"/>
    <col min="8454" max="8454" width="5.109375" style="25" customWidth="1"/>
    <col min="8455" max="8455" width="5.44140625" style="25" customWidth="1"/>
    <col min="8456" max="8456" width="5.6640625" style="25" customWidth="1"/>
    <col min="8457" max="8457" width="6" style="25" customWidth="1"/>
    <col min="8458" max="8458" width="5.109375" style="25" bestFit="1" customWidth="1"/>
    <col min="8459" max="8459" width="0" style="25" hidden="1" customWidth="1"/>
    <col min="8460" max="8460" width="12.33203125" style="25" customWidth="1"/>
    <col min="8461" max="8461" width="10.6640625" style="25" customWidth="1"/>
    <col min="8462" max="8462" width="10.109375" style="25" customWidth="1"/>
    <col min="8463" max="8463" width="9.88671875" style="25" customWidth="1"/>
    <col min="8464" max="8464" width="11.33203125" style="25" bestFit="1" customWidth="1"/>
    <col min="8465" max="8465" width="11.5546875" style="25" customWidth="1"/>
    <col min="8466" max="8467" width="11.44140625" style="25" customWidth="1"/>
    <col min="8468" max="8468" width="13.5546875" style="25" customWidth="1"/>
    <col min="8469" max="8469" width="0.33203125" style="25" customWidth="1"/>
    <col min="8470" max="8472" width="0" style="25" hidden="1" customWidth="1"/>
    <col min="8473" max="8473" width="11.5546875" style="25" customWidth="1"/>
    <col min="8474" max="8474" width="6.44140625" style="25" customWidth="1"/>
    <col min="8475" max="8475" width="13.33203125" style="25" customWidth="1"/>
    <col min="8476" max="8476" width="11.88671875" style="25" bestFit="1" customWidth="1"/>
    <col min="8477" max="8477" width="12.88671875" style="25" customWidth="1"/>
    <col min="8478" max="8479" width="0" style="25" hidden="1" customWidth="1"/>
    <col min="8480" max="8481" width="9.109375" style="25"/>
    <col min="8482" max="8482" width="12.6640625" style="25" bestFit="1" customWidth="1"/>
    <col min="8483" max="8705" width="9.109375" style="25"/>
    <col min="8706" max="8706" width="4.33203125" style="25" customWidth="1"/>
    <col min="8707" max="8707" width="0.109375" style="25" customWidth="1"/>
    <col min="8708" max="8708" width="4.5546875" style="25" customWidth="1"/>
    <col min="8709" max="8709" width="7.44140625" style="25" customWidth="1"/>
    <col min="8710" max="8710" width="5.109375" style="25" customWidth="1"/>
    <col min="8711" max="8711" width="5.44140625" style="25" customWidth="1"/>
    <col min="8712" max="8712" width="5.6640625" style="25" customWidth="1"/>
    <col min="8713" max="8713" width="6" style="25" customWidth="1"/>
    <col min="8714" max="8714" width="5.109375" style="25" bestFit="1" customWidth="1"/>
    <col min="8715" max="8715" width="0" style="25" hidden="1" customWidth="1"/>
    <col min="8716" max="8716" width="12.33203125" style="25" customWidth="1"/>
    <col min="8717" max="8717" width="10.6640625" style="25" customWidth="1"/>
    <col min="8718" max="8718" width="10.109375" style="25" customWidth="1"/>
    <col min="8719" max="8719" width="9.88671875" style="25" customWidth="1"/>
    <col min="8720" max="8720" width="11.33203125" style="25" bestFit="1" customWidth="1"/>
    <col min="8721" max="8721" width="11.5546875" style="25" customWidth="1"/>
    <col min="8722" max="8723" width="11.44140625" style="25" customWidth="1"/>
    <col min="8724" max="8724" width="13.5546875" style="25" customWidth="1"/>
    <col min="8725" max="8725" width="0.33203125" style="25" customWidth="1"/>
    <col min="8726" max="8728" width="0" style="25" hidden="1" customWidth="1"/>
    <col min="8729" max="8729" width="11.5546875" style="25" customWidth="1"/>
    <col min="8730" max="8730" width="6.44140625" style="25" customWidth="1"/>
    <col min="8731" max="8731" width="13.33203125" style="25" customWidth="1"/>
    <col min="8732" max="8732" width="11.88671875" style="25" bestFit="1" customWidth="1"/>
    <col min="8733" max="8733" width="12.88671875" style="25" customWidth="1"/>
    <col min="8734" max="8735" width="0" style="25" hidden="1" customWidth="1"/>
    <col min="8736" max="8737" width="9.109375" style="25"/>
    <col min="8738" max="8738" width="12.6640625" style="25" bestFit="1" customWidth="1"/>
    <col min="8739" max="8961" width="9.109375" style="25"/>
    <col min="8962" max="8962" width="4.33203125" style="25" customWidth="1"/>
    <col min="8963" max="8963" width="0.109375" style="25" customWidth="1"/>
    <col min="8964" max="8964" width="4.5546875" style="25" customWidth="1"/>
    <col min="8965" max="8965" width="7.44140625" style="25" customWidth="1"/>
    <col min="8966" max="8966" width="5.109375" style="25" customWidth="1"/>
    <col min="8967" max="8967" width="5.44140625" style="25" customWidth="1"/>
    <col min="8968" max="8968" width="5.6640625" style="25" customWidth="1"/>
    <col min="8969" max="8969" width="6" style="25" customWidth="1"/>
    <col min="8970" max="8970" width="5.109375" style="25" bestFit="1" customWidth="1"/>
    <col min="8971" max="8971" width="0" style="25" hidden="1" customWidth="1"/>
    <col min="8972" max="8972" width="12.33203125" style="25" customWidth="1"/>
    <col min="8973" max="8973" width="10.6640625" style="25" customWidth="1"/>
    <col min="8974" max="8974" width="10.109375" style="25" customWidth="1"/>
    <col min="8975" max="8975" width="9.88671875" style="25" customWidth="1"/>
    <col min="8976" max="8976" width="11.33203125" style="25" bestFit="1" customWidth="1"/>
    <col min="8977" max="8977" width="11.5546875" style="25" customWidth="1"/>
    <col min="8978" max="8979" width="11.44140625" style="25" customWidth="1"/>
    <col min="8980" max="8980" width="13.5546875" style="25" customWidth="1"/>
    <col min="8981" max="8981" width="0.33203125" style="25" customWidth="1"/>
    <col min="8982" max="8984" width="0" style="25" hidden="1" customWidth="1"/>
    <col min="8985" max="8985" width="11.5546875" style="25" customWidth="1"/>
    <col min="8986" max="8986" width="6.44140625" style="25" customWidth="1"/>
    <col min="8987" max="8987" width="13.33203125" style="25" customWidth="1"/>
    <col min="8988" max="8988" width="11.88671875" style="25" bestFit="1" customWidth="1"/>
    <col min="8989" max="8989" width="12.88671875" style="25" customWidth="1"/>
    <col min="8990" max="8991" width="0" style="25" hidden="1" customWidth="1"/>
    <col min="8992" max="8993" width="9.109375" style="25"/>
    <col min="8994" max="8994" width="12.6640625" style="25" bestFit="1" customWidth="1"/>
    <col min="8995" max="9217" width="9.109375" style="25"/>
    <col min="9218" max="9218" width="4.33203125" style="25" customWidth="1"/>
    <col min="9219" max="9219" width="0.109375" style="25" customWidth="1"/>
    <col min="9220" max="9220" width="4.5546875" style="25" customWidth="1"/>
    <col min="9221" max="9221" width="7.44140625" style="25" customWidth="1"/>
    <col min="9222" max="9222" width="5.109375" style="25" customWidth="1"/>
    <col min="9223" max="9223" width="5.44140625" style="25" customWidth="1"/>
    <col min="9224" max="9224" width="5.6640625" style="25" customWidth="1"/>
    <col min="9225" max="9225" width="6" style="25" customWidth="1"/>
    <col min="9226" max="9226" width="5.109375" style="25" bestFit="1" customWidth="1"/>
    <col min="9227" max="9227" width="0" style="25" hidden="1" customWidth="1"/>
    <col min="9228" max="9228" width="12.33203125" style="25" customWidth="1"/>
    <col min="9229" max="9229" width="10.6640625" style="25" customWidth="1"/>
    <col min="9230" max="9230" width="10.109375" style="25" customWidth="1"/>
    <col min="9231" max="9231" width="9.88671875" style="25" customWidth="1"/>
    <col min="9232" max="9232" width="11.33203125" style="25" bestFit="1" customWidth="1"/>
    <col min="9233" max="9233" width="11.5546875" style="25" customWidth="1"/>
    <col min="9234" max="9235" width="11.44140625" style="25" customWidth="1"/>
    <col min="9236" max="9236" width="13.5546875" style="25" customWidth="1"/>
    <col min="9237" max="9237" width="0.33203125" style="25" customWidth="1"/>
    <col min="9238" max="9240" width="0" style="25" hidden="1" customWidth="1"/>
    <col min="9241" max="9241" width="11.5546875" style="25" customWidth="1"/>
    <col min="9242" max="9242" width="6.44140625" style="25" customWidth="1"/>
    <col min="9243" max="9243" width="13.33203125" style="25" customWidth="1"/>
    <col min="9244" max="9244" width="11.88671875" style="25" bestFit="1" customWidth="1"/>
    <col min="9245" max="9245" width="12.88671875" style="25" customWidth="1"/>
    <col min="9246" max="9247" width="0" style="25" hidden="1" customWidth="1"/>
    <col min="9248" max="9249" width="9.109375" style="25"/>
    <col min="9250" max="9250" width="12.6640625" style="25" bestFit="1" customWidth="1"/>
    <col min="9251" max="9473" width="9.109375" style="25"/>
    <col min="9474" max="9474" width="4.33203125" style="25" customWidth="1"/>
    <col min="9475" max="9475" width="0.109375" style="25" customWidth="1"/>
    <col min="9476" max="9476" width="4.5546875" style="25" customWidth="1"/>
    <col min="9477" max="9477" width="7.44140625" style="25" customWidth="1"/>
    <col min="9478" max="9478" width="5.109375" style="25" customWidth="1"/>
    <col min="9479" max="9479" width="5.44140625" style="25" customWidth="1"/>
    <col min="9480" max="9480" width="5.6640625" style="25" customWidth="1"/>
    <col min="9481" max="9481" width="6" style="25" customWidth="1"/>
    <col min="9482" max="9482" width="5.109375" style="25" bestFit="1" customWidth="1"/>
    <col min="9483" max="9483" width="0" style="25" hidden="1" customWidth="1"/>
    <col min="9484" max="9484" width="12.33203125" style="25" customWidth="1"/>
    <col min="9485" max="9485" width="10.6640625" style="25" customWidth="1"/>
    <col min="9486" max="9486" width="10.109375" style="25" customWidth="1"/>
    <col min="9487" max="9487" width="9.88671875" style="25" customWidth="1"/>
    <col min="9488" max="9488" width="11.33203125" style="25" bestFit="1" customWidth="1"/>
    <col min="9489" max="9489" width="11.5546875" style="25" customWidth="1"/>
    <col min="9490" max="9491" width="11.44140625" style="25" customWidth="1"/>
    <col min="9492" max="9492" width="13.5546875" style="25" customWidth="1"/>
    <col min="9493" max="9493" width="0.33203125" style="25" customWidth="1"/>
    <col min="9494" max="9496" width="0" style="25" hidden="1" customWidth="1"/>
    <col min="9497" max="9497" width="11.5546875" style="25" customWidth="1"/>
    <col min="9498" max="9498" width="6.44140625" style="25" customWidth="1"/>
    <col min="9499" max="9499" width="13.33203125" style="25" customWidth="1"/>
    <col min="9500" max="9500" width="11.88671875" style="25" bestFit="1" customWidth="1"/>
    <col min="9501" max="9501" width="12.88671875" style="25" customWidth="1"/>
    <col min="9502" max="9503" width="0" style="25" hidden="1" customWidth="1"/>
    <col min="9504" max="9505" width="9.109375" style="25"/>
    <col min="9506" max="9506" width="12.6640625" style="25" bestFit="1" customWidth="1"/>
    <col min="9507" max="9729" width="9.109375" style="25"/>
    <col min="9730" max="9730" width="4.33203125" style="25" customWidth="1"/>
    <col min="9731" max="9731" width="0.109375" style="25" customWidth="1"/>
    <col min="9732" max="9732" width="4.5546875" style="25" customWidth="1"/>
    <col min="9733" max="9733" width="7.44140625" style="25" customWidth="1"/>
    <col min="9734" max="9734" width="5.109375" style="25" customWidth="1"/>
    <col min="9735" max="9735" width="5.44140625" style="25" customWidth="1"/>
    <col min="9736" max="9736" width="5.6640625" style="25" customWidth="1"/>
    <col min="9737" max="9737" width="6" style="25" customWidth="1"/>
    <col min="9738" max="9738" width="5.109375" style="25" bestFit="1" customWidth="1"/>
    <col min="9739" max="9739" width="0" style="25" hidden="1" customWidth="1"/>
    <col min="9740" max="9740" width="12.33203125" style="25" customWidth="1"/>
    <col min="9741" max="9741" width="10.6640625" style="25" customWidth="1"/>
    <col min="9742" max="9742" width="10.109375" style="25" customWidth="1"/>
    <col min="9743" max="9743" width="9.88671875" style="25" customWidth="1"/>
    <col min="9744" max="9744" width="11.33203125" style="25" bestFit="1" customWidth="1"/>
    <col min="9745" max="9745" width="11.5546875" style="25" customWidth="1"/>
    <col min="9746" max="9747" width="11.44140625" style="25" customWidth="1"/>
    <col min="9748" max="9748" width="13.5546875" style="25" customWidth="1"/>
    <col min="9749" max="9749" width="0.33203125" style="25" customWidth="1"/>
    <col min="9750" max="9752" width="0" style="25" hidden="1" customWidth="1"/>
    <col min="9753" max="9753" width="11.5546875" style="25" customWidth="1"/>
    <col min="9754" max="9754" width="6.44140625" style="25" customWidth="1"/>
    <col min="9755" max="9755" width="13.33203125" style="25" customWidth="1"/>
    <col min="9756" max="9756" width="11.88671875" style="25" bestFit="1" customWidth="1"/>
    <col min="9757" max="9757" width="12.88671875" style="25" customWidth="1"/>
    <col min="9758" max="9759" width="0" style="25" hidden="1" customWidth="1"/>
    <col min="9760" max="9761" width="9.109375" style="25"/>
    <col min="9762" max="9762" width="12.6640625" style="25" bestFit="1" customWidth="1"/>
    <col min="9763" max="9985" width="9.109375" style="25"/>
    <col min="9986" max="9986" width="4.33203125" style="25" customWidth="1"/>
    <col min="9987" max="9987" width="0.109375" style="25" customWidth="1"/>
    <col min="9988" max="9988" width="4.5546875" style="25" customWidth="1"/>
    <col min="9989" max="9989" width="7.44140625" style="25" customWidth="1"/>
    <col min="9990" max="9990" width="5.109375" style="25" customWidth="1"/>
    <col min="9991" max="9991" width="5.44140625" style="25" customWidth="1"/>
    <col min="9992" max="9992" width="5.6640625" style="25" customWidth="1"/>
    <col min="9993" max="9993" width="6" style="25" customWidth="1"/>
    <col min="9994" max="9994" width="5.109375" style="25" bestFit="1" customWidth="1"/>
    <col min="9995" max="9995" width="0" style="25" hidden="1" customWidth="1"/>
    <col min="9996" max="9996" width="12.33203125" style="25" customWidth="1"/>
    <col min="9997" max="9997" width="10.6640625" style="25" customWidth="1"/>
    <col min="9998" max="9998" width="10.109375" style="25" customWidth="1"/>
    <col min="9999" max="9999" width="9.88671875" style="25" customWidth="1"/>
    <col min="10000" max="10000" width="11.33203125" style="25" bestFit="1" customWidth="1"/>
    <col min="10001" max="10001" width="11.5546875" style="25" customWidth="1"/>
    <col min="10002" max="10003" width="11.44140625" style="25" customWidth="1"/>
    <col min="10004" max="10004" width="13.5546875" style="25" customWidth="1"/>
    <col min="10005" max="10005" width="0.33203125" style="25" customWidth="1"/>
    <col min="10006" max="10008" width="0" style="25" hidden="1" customWidth="1"/>
    <col min="10009" max="10009" width="11.5546875" style="25" customWidth="1"/>
    <col min="10010" max="10010" width="6.44140625" style="25" customWidth="1"/>
    <col min="10011" max="10011" width="13.33203125" style="25" customWidth="1"/>
    <col min="10012" max="10012" width="11.88671875" style="25" bestFit="1" customWidth="1"/>
    <col min="10013" max="10013" width="12.88671875" style="25" customWidth="1"/>
    <col min="10014" max="10015" width="0" style="25" hidden="1" customWidth="1"/>
    <col min="10016" max="10017" width="9.109375" style="25"/>
    <col min="10018" max="10018" width="12.6640625" style="25" bestFit="1" customWidth="1"/>
    <col min="10019" max="10241" width="9.109375" style="25"/>
    <col min="10242" max="10242" width="4.33203125" style="25" customWidth="1"/>
    <col min="10243" max="10243" width="0.109375" style="25" customWidth="1"/>
    <col min="10244" max="10244" width="4.5546875" style="25" customWidth="1"/>
    <col min="10245" max="10245" width="7.44140625" style="25" customWidth="1"/>
    <col min="10246" max="10246" width="5.109375" style="25" customWidth="1"/>
    <col min="10247" max="10247" width="5.44140625" style="25" customWidth="1"/>
    <col min="10248" max="10248" width="5.6640625" style="25" customWidth="1"/>
    <col min="10249" max="10249" width="6" style="25" customWidth="1"/>
    <col min="10250" max="10250" width="5.109375" style="25" bestFit="1" customWidth="1"/>
    <col min="10251" max="10251" width="0" style="25" hidden="1" customWidth="1"/>
    <col min="10252" max="10252" width="12.33203125" style="25" customWidth="1"/>
    <col min="10253" max="10253" width="10.6640625" style="25" customWidth="1"/>
    <col min="10254" max="10254" width="10.109375" style="25" customWidth="1"/>
    <col min="10255" max="10255" width="9.88671875" style="25" customWidth="1"/>
    <col min="10256" max="10256" width="11.33203125" style="25" bestFit="1" customWidth="1"/>
    <col min="10257" max="10257" width="11.5546875" style="25" customWidth="1"/>
    <col min="10258" max="10259" width="11.44140625" style="25" customWidth="1"/>
    <col min="10260" max="10260" width="13.5546875" style="25" customWidth="1"/>
    <col min="10261" max="10261" width="0.33203125" style="25" customWidth="1"/>
    <col min="10262" max="10264" width="0" style="25" hidden="1" customWidth="1"/>
    <col min="10265" max="10265" width="11.5546875" style="25" customWidth="1"/>
    <col min="10266" max="10266" width="6.44140625" style="25" customWidth="1"/>
    <col min="10267" max="10267" width="13.33203125" style="25" customWidth="1"/>
    <col min="10268" max="10268" width="11.88671875" style="25" bestFit="1" customWidth="1"/>
    <col min="10269" max="10269" width="12.88671875" style="25" customWidth="1"/>
    <col min="10270" max="10271" width="0" style="25" hidden="1" customWidth="1"/>
    <col min="10272" max="10273" width="9.109375" style="25"/>
    <col min="10274" max="10274" width="12.6640625" style="25" bestFit="1" customWidth="1"/>
    <col min="10275" max="10497" width="9.109375" style="25"/>
    <col min="10498" max="10498" width="4.33203125" style="25" customWidth="1"/>
    <col min="10499" max="10499" width="0.109375" style="25" customWidth="1"/>
    <col min="10500" max="10500" width="4.5546875" style="25" customWidth="1"/>
    <col min="10501" max="10501" width="7.44140625" style="25" customWidth="1"/>
    <col min="10502" max="10502" width="5.109375" style="25" customWidth="1"/>
    <col min="10503" max="10503" width="5.44140625" style="25" customWidth="1"/>
    <col min="10504" max="10504" width="5.6640625" style="25" customWidth="1"/>
    <col min="10505" max="10505" width="6" style="25" customWidth="1"/>
    <col min="10506" max="10506" width="5.109375" style="25" bestFit="1" customWidth="1"/>
    <col min="10507" max="10507" width="0" style="25" hidden="1" customWidth="1"/>
    <col min="10508" max="10508" width="12.33203125" style="25" customWidth="1"/>
    <col min="10509" max="10509" width="10.6640625" style="25" customWidth="1"/>
    <col min="10510" max="10510" width="10.109375" style="25" customWidth="1"/>
    <col min="10511" max="10511" width="9.88671875" style="25" customWidth="1"/>
    <col min="10512" max="10512" width="11.33203125" style="25" bestFit="1" customWidth="1"/>
    <col min="10513" max="10513" width="11.5546875" style="25" customWidth="1"/>
    <col min="10514" max="10515" width="11.44140625" style="25" customWidth="1"/>
    <col min="10516" max="10516" width="13.5546875" style="25" customWidth="1"/>
    <col min="10517" max="10517" width="0.33203125" style="25" customWidth="1"/>
    <col min="10518" max="10520" width="0" style="25" hidden="1" customWidth="1"/>
    <col min="10521" max="10521" width="11.5546875" style="25" customWidth="1"/>
    <col min="10522" max="10522" width="6.44140625" style="25" customWidth="1"/>
    <col min="10523" max="10523" width="13.33203125" style="25" customWidth="1"/>
    <col min="10524" max="10524" width="11.88671875" style="25" bestFit="1" customWidth="1"/>
    <col min="10525" max="10525" width="12.88671875" style="25" customWidth="1"/>
    <col min="10526" max="10527" width="0" style="25" hidden="1" customWidth="1"/>
    <col min="10528" max="10529" width="9.109375" style="25"/>
    <col min="10530" max="10530" width="12.6640625" style="25" bestFit="1" customWidth="1"/>
    <col min="10531" max="10753" width="9.109375" style="25"/>
    <col min="10754" max="10754" width="4.33203125" style="25" customWidth="1"/>
    <col min="10755" max="10755" width="0.109375" style="25" customWidth="1"/>
    <col min="10756" max="10756" width="4.5546875" style="25" customWidth="1"/>
    <col min="10757" max="10757" width="7.44140625" style="25" customWidth="1"/>
    <col min="10758" max="10758" width="5.109375" style="25" customWidth="1"/>
    <col min="10759" max="10759" width="5.44140625" style="25" customWidth="1"/>
    <col min="10760" max="10760" width="5.6640625" style="25" customWidth="1"/>
    <col min="10761" max="10761" width="6" style="25" customWidth="1"/>
    <col min="10762" max="10762" width="5.109375" style="25" bestFit="1" customWidth="1"/>
    <col min="10763" max="10763" width="0" style="25" hidden="1" customWidth="1"/>
    <col min="10764" max="10764" width="12.33203125" style="25" customWidth="1"/>
    <col min="10765" max="10765" width="10.6640625" style="25" customWidth="1"/>
    <col min="10766" max="10766" width="10.109375" style="25" customWidth="1"/>
    <col min="10767" max="10767" width="9.88671875" style="25" customWidth="1"/>
    <col min="10768" max="10768" width="11.33203125" style="25" bestFit="1" customWidth="1"/>
    <col min="10769" max="10769" width="11.5546875" style="25" customWidth="1"/>
    <col min="10770" max="10771" width="11.44140625" style="25" customWidth="1"/>
    <col min="10772" max="10772" width="13.5546875" style="25" customWidth="1"/>
    <col min="10773" max="10773" width="0.33203125" style="25" customWidth="1"/>
    <col min="10774" max="10776" width="0" style="25" hidden="1" customWidth="1"/>
    <col min="10777" max="10777" width="11.5546875" style="25" customWidth="1"/>
    <col min="10778" max="10778" width="6.44140625" style="25" customWidth="1"/>
    <col min="10779" max="10779" width="13.33203125" style="25" customWidth="1"/>
    <col min="10780" max="10780" width="11.88671875" style="25" bestFit="1" customWidth="1"/>
    <col min="10781" max="10781" width="12.88671875" style="25" customWidth="1"/>
    <col min="10782" max="10783" width="0" style="25" hidden="1" customWidth="1"/>
    <col min="10784" max="10785" width="9.109375" style="25"/>
    <col min="10786" max="10786" width="12.6640625" style="25" bestFit="1" customWidth="1"/>
    <col min="10787" max="11009" width="9.109375" style="25"/>
    <col min="11010" max="11010" width="4.33203125" style="25" customWidth="1"/>
    <col min="11011" max="11011" width="0.109375" style="25" customWidth="1"/>
    <col min="11012" max="11012" width="4.5546875" style="25" customWidth="1"/>
    <col min="11013" max="11013" width="7.44140625" style="25" customWidth="1"/>
    <col min="11014" max="11014" width="5.109375" style="25" customWidth="1"/>
    <col min="11015" max="11015" width="5.44140625" style="25" customWidth="1"/>
    <col min="11016" max="11016" width="5.6640625" style="25" customWidth="1"/>
    <col min="11017" max="11017" width="6" style="25" customWidth="1"/>
    <col min="11018" max="11018" width="5.109375" style="25" bestFit="1" customWidth="1"/>
    <col min="11019" max="11019" width="0" style="25" hidden="1" customWidth="1"/>
    <col min="11020" max="11020" width="12.33203125" style="25" customWidth="1"/>
    <col min="11021" max="11021" width="10.6640625" style="25" customWidth="1"/>
    <col min="11022" max="11022" width="10.109375" style="25" customWidth="1"/>
    <col min="11023" max="11023" width="9.88671875" style="25" customWidth="1"/>
    <col min="11024" max="11024" width="11.33203125" style="25" bestFit="1" customWidth="1"/>
    <col min="11025" max="11025" width="11.5546875" style="25" customWidth="1"/>
    <col min="11026" max="11027" width="11.44140625" style="25" customWidth="1"/>
    <col min="11028" max="11028" width="13.5546875" style="25" customWidth="1"/>
    <col min="11029" max="11029" width="0.33203125" style="25" customWidth="1"/>
    <col min="11030" max="11032" width="0" style="25" hidden="1" customWidth="1"/>
    <col min="11033" max="11033" width="11.5546875" style="25" customWidth="1"/>
    <col min="11034" max="11034" width="6.44140625" style="25" customWidth="1"/>
    <col min="11035" max="11035" width="13.33203125" style="25" customWidth="1"/>
    <col min="11036" max="11036" width="11.88671875" style="25" bestFit="1" customWidth="1"/>
    <col min="11037" max="11037" width="12.88671875" style="25" customWidth="1"/>
    <col min="11038" max="11039" width="0" style="25" hidden="1" customWidth="1"/>
    <col min="11040" max="11041" width="9.109375" style="25"/>
    <col min="11042" max="11042" width="12.6640625" style="25" bestFit="1" customWidth="1"/>
    <col min="11043" max="11265" width="9.109375" style="25"/>
    <col min="11266" max="11266" width="4.33203125" style="25" customWidth="1"/>
    <col min="11267" max="11267" width="0.109375" style="25" customWidth="1"/>
    <col min="11268" max="11268" width="4.5546875" style="25" customWidth="1"/>
    <col min="11269" max="11269" width="7.44140625" style="25" customWidth="1"/>
    <col min="11270" max="11270" width="5.109375" style="25" customWidth="1"/>
    <col min="11271" max="11271" width="5.44140625" style="25" customWidth="1"/>
    <col min="11272" max="11272" width="5.6640625" style="25" customWidth="1"/>
    <col min="11273" max="11273" width="6" style="25" customWidth="1"/>
    <col min="11274" max="11274" width="5.109375" style="25" bestFit="1" customWidth="1"/>
    <col min="11275" max="11275" width="0" style="25" hidden="1" customWidth="1"/>
    <col min="11276" max="11276" width="12.33203125" style="25" customWidth="1"/>
    <col min="11277" max="11277" width="10.6640625" style="25" customWidth="1"/>
    <col min="11278" max="11278" width="10.109375" style="25" customWidth="1"/>
    <col min="11279" max="11279" width="9.88671875" style="25" customWidth="1"/>
    <col min="11280" max="11280" width="11.33203125" style="25" bestFit="1" customWidth="1"/>
    <col min="11281" max="11281" width="11.5546875" style="25" customWidth="1"/>
    <col min="11282" max="11283" width="11.44140625" style="25" customWidth="1"/>
    <col min="11284" max="11284" width="13.5546875" style="25" customWidth="1"/>
    <col min="11285" max="11285" width="0.33203125" style="25" customWidth="1"/>
    <col min="11286" max="11288" width="0" style="25" hidden="1" customWidth="1"/>
    <col min="11289" max="11289" width="11.5546875" style="25" customWidth="1"/>
    <col min="11290" max="11290" width="6.44140625" style="25" customWidth="1"/>
    <col min="11291" max="11291" width="13.33203125" style="25" customWidth="1"/>
    <col min="11292" max="11292" width="11.88671875" style="25" bestFit="1" customWidth="1"/>
    <col min="11293" max="11293" width="12.88671875" style="25" customWidth="1"/>
    <col min="11294" max="11295" width="0" style="25" hidden="1" customWidth="1"/>
    <col min="11296" max="11297" width="9.109375" style="25"/>
    <col min="11298" max="11298" width="12.6640625" style="25" bestFit="1" customWidth="1"/>
    <col min="11299" max="11521" width="9.109375" style="25"/>
    <col min="11522" max="11522" width="4.33203125" style="25" customWidth="1"/>
    <col min="11523" max="11523" width="0.109375" style="25" customWidth="1"/>
    <col min="11524" max="11524" width="4.5546875" style="25" customWidth="1"/>
    <col min="11525" max="11525" width="7.44140625" style="25" customWidth="1"/>
    <col min="11526" max="11526" width="5.109375" style="25" customWidth="1"/>
    <col min="11527" max="11527" width="5.44140625" style="25" customWidth="1"/>
    <col min="11528" max="11528" width="5.6640625" style="25" customWidth="1"/>
    <col min="11529" max="11529" width="6" style="25" customWidth="1"/>
    <col min="11530" max="11530" width="5.109375" style="25" bestFit="1" customWidth="1"/>
    <col min="11531" max="11531" width="0" style="25" hidden="1" customWidth="1"/>
    <col min="11532" max="11532" width="12.33203125" style="25" customWidth="1"/>
    <col min="11533" max="11533" width="10.6640625" style="25" customWidth="1"/>
    <col min="11534" max="11534" width="10.109375" style="25" customWidth="1"/>
    <col min="11535" max="11535" width="9.88671875" style="25" customWidth="1"/>
    <col min="11536" max="11536" width="11.33203125" style="25" bestFit="1" customWidth="1"/>
    <col min="11537" max="11537" width="11.5546875" style="25" customWidth="1"/>
    <col min="11538" max="11539" width="11.44140625" style="25" customWidth="1"/>
    <col min="11540" max="11540" width="13.5546875" style="25" customWidth="1"/>
    <col min="11541" max="11541" width="0.33203125" style="25" customWidth="1"/>
    <col min="11542" max="11544" width="0" style="25" hidden="1" customWidth="1"/>
    <col min="11545" max="11545" width="11.5546875" style="25" customWidth="1"/>
    <col min="11546" max="11546" width="6.44140625" style="25" customWidth="1"/>
    <col min="11547" max="11547" width="13.33203125" style="25" customWidth="1"/>
    <col min="11548" max="11548" width="11.88671875" style="25" bestFit="1" customWidth="1"/>
    <col min="11549" max="11549" width="12.88671875" style="25" customWidth="1"/>
    <col min="11550" max="11551" width="0" style="25" hidden="1" customWidth="1"/>
    <col min="11552" max="11553" width="9.109375" style="25"/>
    <col min="11554" max="11554" width="12.6640625" style="25" bestFit="1" customWidth="1"/>
    <col min="11555" max="11777" width="9.109375" style="25"/>
    <col min="11778" max="11778" width="4.33203125" style="25" customWidth="1"/>
    <col min="11779" max="11779" width="0.109375" style="25" customWidth="1"/>
    <col min="11780" max="11780" width="4.5546875" style="25" customWidth="1"/>
    <col min="11781" max="11781" width="7.44140625" style="25" customWidth="1"/>
    <col min="11782" max="11782" width="5.109375" style="25" customWidth="1"/>
    <col min="11783" max="11783" width="5.44140625" style="25" customWidth="1"/>
    <col min="11784" max="11784" width="5.6640625" style="25" customWidth="1"/>
    <col min="11785" max="11785" width="6" style="25" customWidth="1"/>
    <col min="11786" max="11786" width="5.109375" style="25" bestFit="1" customWidth="1"/>
    <col min="11787" max="11787" width="0" style="25" hidden="1" customWidth="1"/>
    <col min="11788" max="11788" width="12.33203125" style="25" customWidth="1"/>
    <col min="11789" max="11789" width="10.6640625" style="25" customWidth="1"/>
    <col min="11790" max="11790" width="10.109375" style="25" customWidth="1"/>
    <col min="11791" max="11791" width="9.88671875" style="25" customWidth="1"/>
    <col min="11792" max="11792" width="11.33203125" style="25" bestFit="1" customWidth="1"/>
    <col min="11793" max="11793" width="11.5546875" style="25" customWidth="1"/>
    <col min="11794" max="11795" width="11.44140625" style="25" customWidth="1"/>
    <col min="11796" max="11796" width="13.5546875" style="25" customWidth="1"/>
    <col min="11797" max="11797" width="0.33203125" style="25" customWidth="1"/>
    <col min="11798" max="11800" width="0" style="25" hidden="1" customWidth="1"/>
    <col min="11801" max="11801" width="11.5546875" style="25" customWidth="1"/>
    <col min="11802" max="11802" width="6.44140625" style="25" customWidth="1"/>
    <col min="11803" max="11803" width="13.33203125" style="25" customWidth="1"/>
    <col min="11804" max="11804" width="11.88671875" style="25" bestFit="1" customWidth="1"/>
    <col min="11805" max="11805" width="12.88671875" style="25" customWidth="1"/>
    <col min="11806" max="11807" width="0" style="25" hidden="1" customWidth="1"/>
    <col min="11808" max="11809" width="9.109375" style="25"/>
    <col min="11810" max="11810" width="12.6640625" style="25" bestFit="1" customWidth="1"/>
    <col min="11811" max="12033" width="9.109375" style="25"/>
    <col min="12034" max="12034" width="4.33203125" style="25" customWidth="1"/>
    <col min="12035" max="12035" width="0.109375" style="25" customWidth="1"/>
    <col min="12036" max="12036" width="4.5546875" style="25" customWidth="1"/>
    <col min="12037" max="12037" width="7.44140625" style="25" customWidth="1"/>
    <col min="12038" max="12038" width="5.109375" style="25" customWidth="1"/>
    <col min="12039" max="12039" width="5.44140625" style="25" customWidth="1"/>
    <col min="12040" max="12040" width="5.6640625" style="25" customWidth="1"/>
    <col min="12041" max="12041" width="6" style="25" customWidth="1"/>
    <col min="12042" max="12042" width="5.109375" style="25" bestFit="1" customWidth="1"/>
    <col min="12043" max="12043" width="0" style="25" hidden="1" customWidth="1"/>
    <col min="12044" max="12044" width="12.33203125" style="25" customWidth="1"/>
    <col min="12045" max="12045" width="10.6640625" style="25" customWidth="1"/>
    <col min="12046" max="12046" width="10.109375" style="25" customWidth="1"/>
    <col min="12047" max="12047" width="9.88671875" style="25" customWidth="1"/>
    <col min="12048" max="12048" width="11.33203125" style="25" bestFit="1" customWidth="1"/>
    <col min="12049" max="12049" width="11.5546875" style="25" customWidth="1"/>
    <col min="12050" max="12051" width="11.44140625" style="25" customWidth="1"/>
    <col min="12052" max="12052" width="13.5546875" style="25" customWidth="1"/>
    <col min="12053" max="12053" width="0.33203125" style="25" customWidth="1"/>
    <col min="12054" max="12056" width="0" style="25" hidden="1" customWidth="1"/>
    <col min="12057" max="12057" width="11.5546875" style="25" customWidth="1"/>
    <col min="12058" max="12058" width="6.44140625" style="25" customWidth="1"/>
    <col min="12059" max="12059" width="13.33203125" style="25" customWidth="1"/>
    <col min="12060" max="12060" width="11.88671875" style="25" bestFit="1" customWidth="1"/>
    <col min="12061" max="12061" width="12.88671875" style="25" customWidth="1"/>
    <col min="12062" max="12063" width="0" style="25" hidden="1" customWidth="1"/>
    <col min="12064" max="12065" width="9.109375" style="25"/>
    <col min="12066" max="12066" width="12.6640625" style="25" bestFit="1" customWidth="1"/>
    <col min="12067" max="12289" width="9.109375" style="25"/>
    <col min="12290" max="12290" width="4.33203125" style="25" customWidth="1"/>
    <col min="12291" max="12291" width="0.109375" style="25" customWidth="1"/>
    <col min="12292" max="12292" width="4.5546875" style="25" customWidth="1"/>
    <col min="12293" max="12293" width="7.44140625" style="25" customWidth="1"/>
    <col min="12294" max="12294" width="5.109375" style="25" customWidth="1"/>
    <col min="12295" max="12295" width="5.44140625" style="25" customWidth="1"/>
    <col min="12296" max="12296" width="5.6640625" style="25" customWidth="1"/>
    <col min="12297" max="12297" width="6" style="25" customWidth="1"/>
    <col min="12298" max="12298" width="5.109375" style="25" bestFit="1" customWidth="1"/>
    <col min="12299" max="12299" width="0" style="25" hidden="1" customWidth="1"/>
    <col min="12300" max="12300" width="12.33203125" style="25" customWidth="1"/>
    <col min="12301" max="12301" width="10.6640625" style="25" customWidth="1"/>
    <col min="12302" max="12302" width="10.109375" style="25" customWidth="1"/>
    <col min="12303" max="12303" width="9.88671875" style="25" customWidth="1"/>
    <col min="12304" max="12304" width="11.33203125" style="25" bestFit="1" customWidth="1"/>
    <col min="12305" max="12305" width="11.5546875" style="25" customWidth="1"/>
    <col min="12306" max="12307" width="11.44140625" style="25" customWidth="1"/>
    <col min="12308" max="12308" width="13.5546875" style="25" customWidth="1"/>
    <col min="12309" max="12309" width="0.33203125" style="25" customWidth="1"/>
    <col min="12310" max="12312" width="0" style="25" hidden="1" customWidth="1"/>
    <col min="12313" max="12313" width="11.5546875" style="25" customWidth="1"/>
    <col min="12314" max="12314" width="6.44140625" style="25" customWidth="1"/>
    <col min="12315" max="12315" width="13.33203125" style="25" customWidth="1"/>
    <col min="12316" max="12316" width="11.88671875" style="25" bestFit="1" customWidth="1"/>
    <col min="12317" max="12317" width="12.88671875" style="25" customWidth="1"/>
    <col min="12318" max="12319" width="0" style="25" hidden="1" customWidth="1"/>
    <col min="12320" max="12321" width="9.109375" style="25"/>
    <col min="12322" max="12322" width="12.6640625" style="25" bestFit="1" customWidth="1"/>
    <col min="12323" max="12545" width="9.109375" style="25"/>
    <col min="12546" max="12546" width="4.33203125" style="25" customWidth="1"/>
    <col min="12547" max="12547" width="0.109375" style="25" customWidth="1"/>
    <col min="12548" max="12548" width="4.5546875" style="25" customWidth="1"/>
    <col min="12549" max="12549" width="7.44140625" style="25" customWidth="1"/>
    <col min="12550" max="12550" width="5.109375" style="25" customWidth="1"/>
    <col min="12551" max="12551" width="5.44140625" style="25" customWidth="1"/>
    <col min="12552" max="12552" width="5.6640625" style="25" customWidth="1"/>
    <col min="12553" max="12553" width="6" style="25" customWidth="1"/>
    <col min="12554" max="12554" width="5.109375" style="25" bestFit="1" customWidth="1"/>
    <col min="12555" max="12555" width="0" style="25" hidden="1" customWidth="1"/>
    <col min="12556" max="12556" width="12.33203125" style="25" customWidth="1"/>
    <col min="12557" max="12557" width="10.6640625" style="25" customWidth="1"/>
    <col min="12558" max="12558" width="10.109375" style="25" customWidth="1"/>
    <col min="12559" max="12559" width="9.88671875" style="25" customWidth="1"/>
    <col min="12560" max="12560" width="11.33203125" style="25" bestFit="1" customWidth="1"/>
    <col min="12561" max="12561" width="11.5546875" style="25" customWidth="1"/>
    <col min="12562" max="12563" width="11.44140625" style="25" customWidth="1"/>
    <col min="12564" max="12564" width="13.5546875" style="25" customWidth="1"/>
    <col min="12565" max="12565" width="0.33203125" style="25" customWidth="1"/>
    <col min="12566" max="12568" width="0" style="25" hidden="1" customWidth="1"/>
    <col min="12569" max="12569" width="11.5546875" style="25" customWidth="1"/>
    <col min="12570" max="12570" width="6.44140625" style="25" customWidth="1"/>
    <col min="12571" max="12571" width="13.33203125" style="25" customWidth="1"/>
    <col min="12572" max="12572" width="11.88671875" style="25" bestFit="1" customWidth="1"/>
    <col min="12573" max="12573" width="12.88671875" style="25" customWidth="1"/>
    <col min="12574" max="12575" width="0" style="25" hidden="1" customWidth="1"/>
    <col min="12576" max="12577" width="9.109375" style="25"/>
    <col min="12578" max="12578" width="12.6640625" style="25" bestFit="1" customWidth="1"/>
    <col min="12579" max="12801" width="9.109375" style="25"/>
    <col min="12802" max="12802" width="4.33203125" style="25" customWidth="1"/>
    <col min="12803" max="12803" width="0.109375" style="25" customWidth="1"/>
    <col min="12804" max="12804" width="4.5546875" style="25" customWidth="1"/>
    <col min="12805" max="12805" width="7.44140625" style="25" customWidth="1"/>
    <col min="12806" max="12806" width="5.109375" style="25" customWidth="1"/>
    <col min="12807" max="12807" width="5.44140625" style="25" customWidth="1"/>
    <col min="12808" max="12808" width="5.6640625" style="25" customWidth="1"/>
    <col min="12809" max="12809" width="6" style="25" customWidth="1"/>
    <col min="12810" max="12810" width="5.109375" style="25" bestFit="1" customWidth="1"/>
    <col min="12811" max="12811" width="0" style="25" hidden="1" customWidth="1"/>
    <col min="12812" max="12812" width="12.33203125" style="25" customWidth="1"/>
    <col min="12813" max="12813" width="10.6640625" style="25" customWidth="1"/>
    <col min="12814" max="12814" width="10.109375" style="25" customWidth="1"/>
    <col min="12815" max="12815" width="9.88671875" style="25" customWidth="1"/>
    <col min="12816" max="12816" width="11.33203125" style="25" bestFit="1" customWidth="1"/>
    <col min="12817" max="12817" width="11.5546875" style="25" customWidth="1"/>
    <col min="12818" max="12819" width="11.44140625" style="25" customWidth="1"/>
    <col min="12820" max="12820" width="13.5546875" style="25" customWidth="1"/>
    <col min="12821" max="12821" width="0.33203125" style="25" customWidth="1"/>
    <col min="12822" max="12824" width="0" style="25" hidden="1" customWidth="1"/>
    <col min="12825" max="12825" width="11.5546875" style="25" customWidth="1"/>
    <col min="12826" max="12826" width="6.44140625" style="25" customWidth="1"/>
    <col min="12827" max="12827" width="13.33203125" style="25" customWidth="1"/>
    <col min="12828" max="12828" width="11.88671875" style="25" bestFit="1" customWidth="1"/>
    <col min="12829" max="12829" width="12.88671875" style="25" customWidth="1"/>
    <col min="12830" max="12831" width="0" style="25" hidden="1" customWidth="1"/>
    <col min="12832" max="12833" width="9.109375" style="25"/>
    <col min="12834" max="12834" width="12.6640625" style="25" bestFit="1" customWidth="1"/>
    <col min="12835" max="13057" width="9.109375" style="25"/>
    <col min="13058" max="13058" width="4.33203125" style="25" customWidth="1"/>
    <col min="13059" max="13059" width="0.109375" style="25" customWidth="1"/>
    <col min="13060" max="13060" width="4.5546875" style="25" customWidth="1"/>
    <col min="13061" max="13061" width="7.44140625" style="25" customWidth="1"/>
    <col min="13062" max="13062" width="5.109375" style="25" customWidth="1"/>
    <col min="13063" max="13063" width="5.44140625" style="25" customWidth="1"/>
    <col min="13064" max="13064" width="5.6640625" style="25" customWidth="1"/>
    <col min="13065" max="13065" width="6" style="25" customWidth="1"/>
    <col min="13066" max="13066" width="5.109375" style="25" bestFit="1" customWidth="1"/>
    <col min="13067" max="13067" width="0" style="25" hidden="1" customWidth="1"/>
    <col min="13068" max="13068" width="12.33203125" style="25" customWidth="1"/>
    <col min="13069" max="13069" width="10.6640625" style="25" customWidth="1"/>
    <col min="13070" max="13070" width="10.109375" style="25" customWidth="1"/>
    <col min="13071" max="13071" width="9.88671875" style="25" customWidth="1"/>
    <col min="13072" max="13072" width="11.33203125" style="25" bestFit="1" customWidth="1"/>
    <col min="13073" max="13073" width="11.5546875" style="25" customWidth="1"/>
    <col min="13074" max="13075" width="11.44140625" style="25" customWidth="1"/>
    <col min="13076" max="13076" width="13.5546875" style="25" customWidth="1"/>
    <col min="13077" max="13077" width="0.33203125" style="25" customWidth="1"/>
    <col min="13078" max="13080" width="0" style="25" hidden="1" customWidth="1"/>
    <col min="13081" max="13081" width="11.5546875" style="25" customWidth="1"/>
    <col min="13082" max="13082" width="6.44140625" style="25" customWidth="1"/>
    <col min="13083" max="13083" width="13.33203125" style="25" customWidth="1"/>
    <col min="13084" max="13084" width="11.88671875" style="25" bestFit="1" customWidth="1"/>
    <col min="13085" max="13085" width="12.88671875" style="25" customWidth="1"/>
    <col min="13086" max="13087" width="0" style="25" hidden="1" customWidth="1"/>
    <col min="13088" max="13089" width="9.109375" style="25"/>
    <col min="13090" max="13090" width="12.6640625" style="25" bestFit="1" customWidth="1"/>
    <col min="13091" max="13313" width="9.109375" style="25"/>
    <col min="13314" max="13314" width="4.33203125" style="25" customWidth="1"/>
    <col min="13315" max="13315" width="0.109375" style="25" customWidth="1"/>
    <col min="13316" max="13316" width="4.5546875" style="25" customWidth="1"/>
    <col min="13317" max="13317" width="7.44140625" style="25" customWidth="1"/>
    <col min="13318" max="13318" width="5.109375" style="25" customWidth="1"/>
    <col min="13319" max="13319" width="5.44140625" style="25" customWidth="1"/>
    <col min="13320" max="13320" width="5.6640625" style="25" customWidth="1"/>
    <col min="13321" max="13321" width="6" style="25" customWidth="1"/>
    <col min="13322" max="13322" width="5.109375" style="25" bestFit="1" customWidth="1"/>
    <col min="13323" max="13323" width="0" style="25" hidden="1" customWidth="1"/>
    <col min="13324" max="13324" width="12.33203125" style="25" customWidth="1"/>
    <col min="13325" max="13325" width="10.6640625" style="25" customWidth="1"/>
    <col min="13326" max="13326" width="10.109375" style="25" customWidth="1"/>
    <col min="13327" max="13327" width="9.88671875" style="25" customWidth="1"/>
    <col min="13328" max="13328" width="11.33203125" style="25" bestFit="1" customWidth="1"/>
    <col min="13329" max="13329" width="11.5546875" style="25" customWidth="1"/>
    <col min="13330" max="13331" width="11.44140625" style="25" customWidth="1"/>
    <col min="13332" max="13332" width="13.5546875" style="25" customWidth="1"/>
    <col min="13333" max="13333" width="0.33203125" style="25" customWidth="1"/>
    <col min="13334" max="13336" width="0" style="25" hidden="1" customWidth="1"/>
    <col min="13337" max="13337" width="11.5546875" style="25" customWidth="1"/>
    <col min="13338" max="13338" width="6.44140625" style="25" customWidth="1"/>
    <col min="13339" max="13339" width="13.33203125" style="25" customWidth="1"/>
    <col min="13340" max="13340" width="11.88671875" style="25" bestFit="1" customWidth="1"/>
    <col min="13341" max="13341" width="12.88671875" style="25" customWidth="1"/>
    <col min="13342" max="13343" width="0" style="25" hidden="1" customWidth="1"/>
    <col min="13344" max="13345" width="9.109375" style="25"/>
    <col min="13346" max="13346" width="12.6640625" style="25" bestFit="1" customWidth="1"/>
    <col min="13347" max="13569" width="9.109375" style="25"/>
    <col min="13570" max="13570" width="4.33203125" style="25" customWidth="1"/>
    <col min="13571" max="13571" width="0.109375" style="25" customWidth="1"/>
    <col min="13572" max="13572" width="4.5546875" style="25" customWidth="1"/>
    <col min="13573" max="13573" width="7.44140625" style="25" customWidth="1"/>
    <col min="13574" max="13574" width="5.109375" style="25" customWidth="1"/>
    <col min="13575" max="13575" width="5.44140625" style="25" customWidth="1"/>
    <col min="13576" max="13576" width="5.6640625" style="25" customWidth="1"/>
    <col min="13577" max="13577" width="6" style="25" customWidth="1"/>
    <col min="13578" max="13578" width="5.109375" style="25" bestFit="1" customWidth="1"/>
    <col min="13579" max="13579" width="0" style="25" hidden="1" customWidth="1"/>
    <col min="13580" max="13580" width="12.33203125" style="25" customWidth="1"/>
    <col min="13581" max="13581" width="10.6640625" style="25" customWidth="1"/>
    <col min="13582" max="13582" width="10.109375" style="25" customWidth="1"/>
    <col min="13583" max="13583" width="9.88671875" style="25" customWidth="1"/>
    <col min="13584" max="13584" width="11.33203125" style="25" bestFit="1" customWidth="1"/>
    <col min="13585" max="13585" width="11.5546875" style="25" customWidth="1"/>
    <col min="13586" max="13587" width="11.44140625" style="25" customWidth="1"/>
    <col min="13588" max="13588" width="13.5546875" style="25" customWidth="1"/>
    <col min="13589" max="13589" width="0.33203125" style="25" customWidth="1"/>
    <col min="13590" max="13592" width="0" style="25" hidden="1" customWidth="1"/>
    <col min="13593" max="13593" width="11.5546875" style="25" customWidth="1"/>
    <col min="13594" max="13594" width="6.44140625" style="25" customWidth="1"/>
    <col min="13595" max="13595" width="13.33203125" style="25" customWidth="1"/>
    <col min="13596" max="13596" width="11.88671875" style="25" bestFit="1" customWidth="1"/>
    <col min="13597" max="13597" width="12.88671875" style="25" customWidth="1"/>
    <col min="13598" max="13599" width="0" style="25" hidden="1" customWidth="1"/>
    <col min="13600" max="13601" width="9.109375" style="25"/>
    <col min="13602" max="13602" width="12.6640625" style="25" bestFit="1" customWidth="1"/>
    <col min="13603" max="13825" width="9.109375" style="25"/>
    <col min="13826" max="13826" width="4.33203125" style="25" customWidth="1"/>
    <col min="13827" max="13827" width="0.109375" style="25" customWidth="1"/>
    <col min="13828" max="13828" width="4.5546875" style="25" customWidth="1"/>
    <col min="13829" max="13829" width="7.44140625" style="25" customWidth="1"/>
    <col min="13830" max="13830" width="5.109375" style="25" customWidth="1"/>
    <col min="13831" max="13831" width="5.44140625" style="25" customWidth="1"/>
    <col min="13832" max="13832" width="5.6640625" style="25" customWidth="1"/>
    <col min="13833" max="13833" width="6" style="25" customWidth="1"/>
    <col min="13834" max="13834" width="5.109375" style="25" bestFit="1" customWidth="1"/>
    <col min="13835" max="13835" width="0" style="25" hidden="1" customWidth="1"/>
    <col min="13836" max="13836" width="12.33203125" style="25" customWidth="1"/>
    <col min="13837" max="13837" width="10.6640625" style="25" customWidth="1"/>
    <col min="13838" max="13838" width="10.109375" style="25" customWidth="1"/>
    <col min="13839" max="13839" width="9.88671875" style="25" customWidth="1"/>
    <col min="13840" max="13840" width="11.33203125" style="25" bestFit="1" customWidth="1"/>
    <col min="13841" max="13841" width="11.5546875" style="25" customWidth="1"/>
    <col min="13842" max="13843" width="11.44140625" style="25" customWidth="1"/>
    <col min="13844" max="13844" width="13.5546875" style="25" customWidth="1"/>
    <col min="13845" max="13845" width="0.33203125" style="25" customWidth="1"/>
    <col min="13846" max="13848" width="0" style="25" hidden="1" customWidth="1"/>
    <col min="13849" max="13849" width="11.5546875" style="25" customWidth="1"/>
    <col min="13850" max="13850" width="6.44140625" style="25" customWidth="1"/>
    <col min="13851" max="13851" width="13.33203125" style="25" customWidth="1"/>
    <col min="13852" max="13852" width="11.88671875" style="25" bestFit="1" customWidth="1"/>
    <col min="13853" max="13853" width="12.88671875" style="25" customWidth="1"/>
    <col min="13854" max="13855" width="0" style="25" hidden="1" customWidth="1"/>
    <col min="13856" max="13857" width="9.109375" style="25"/>
    <col min="13858" max="13858" width="12.6640625" style="25" bestFit="1" customWidth="1"/>
    <col min="13859" max="14081" width="9.109375" style="25"/>
    <col min="14082" max="14082" width="4.33203125" style="25" customWidth="1"/>
    <col min="14083" max="14083" width="0.109375" style="25" customWidth="1"/>
    <col min="14084" max="14084" width="4.5546875" style="25" customWidth="1"/>
    <col min="14085" max="14085" width="7.44140625" style="25" customWidth="1"/>
    <col min="14086" max="14086" width="5.109375" style="25" customWidth="1"/>
    <col min="14087" max="14087" width="5.44140625" style="25" customWidth="1"/>
    <col min="14088" max="14088" width="5.6640625" style="25" customWidth="1"/>
    <col min="14089" max="14089" width="6" style="25" customWidth="1"/>
    <col min="14090" max="14090" width="5.109375" style="25" bestFit="1" customWidth="1"/>
    <col min="14091" max="14091" width="0" style="25" hidden="1" customWidth="1"/>
    <col min="14092" max="14092" width="12.33203125" style="25" customWidth="1"/>
    <col min="14093" max="14093" width="10.6640625" style="25" customWidth="1"/>
    <col min="14094" max="14094" width="10.109375" style="25" customWidth="1"/>
    <col min="14095" max="14095" width="9.88671875" style="25" customWidth="1"/>
    <col min="14096" max="14096" width="11.33203125" style="25" bestFit="1" customWidth="1"/>
    <col min="14097" max="14097" width="11.5546875" style="25" customWidth="1"/>
    <col min="14098" max="14099" width="11.44140625" style="25" customWidth="1"/>
    <col min="14100" max="14100" width="13.5546875" style="25" customWidth="1"/>
    <col min="14101" max="14101" width="0.33203125" style="25" customWidth="1"/>
    <col min="14102" max="14104" width="0" style="25" hidden="1" customWidth="1"/>
    <col min="14105" max="14105" width="11.5546875" style="25" customWidth="1"/>
    <col min="14106" max="14106" width="6.44140625" style="25" customWidth="1"/>
    <col min="14107" max="14107" width="13.33203125" style="25" customWidth="1"/>
    <col min="14108" max="14108" width="11.88671875" style="25" bestFit="1" customWidth="1"/>
    <col min="14109" max="14109" width="12.88671875" style="25" customWidth="1"/>
    <col min="14110" max="14111" width="0" style="25" hidden="1" customWidth="1"/>
    <col min="14112" max="14113" width="9.109375" style="25"/>
    <col min="14114" max="14114" width="12.6640625" style="25" bestFit="1" customWidth="1"/>
    <col min="14115" max="14337" width="9.109375" style="25"/>
    <col min="14338" max="14338" width="4.33203125" style="25" customWidth="1"/>
    <col min="14339" max="14339" width="0.109375" style="25" customWidth="1"/>
    <col min="14340" max="14340" width="4.5546875" style="25" customWidth="1"/>
    <col min="14341" max="14341" width="7.44140625" style="25" customWidth="1"/>
    <col min="14342" max="14342" width="5.109375" style="25" customWidth="1"/>
    <col min="14343" max="14343" width="5.44140625" style="25" customWidth="1"/>
    <col min="14344" max="14344" width="5.6640625" style="25" customWidth="1"/>
    <col min="14345" max="14345" width="6" style="25" customWidth="1"/>
    <col min="14346" max="14346" width="5.109375" style="25" bestFit="1" customWidth="1"/>
    <col min="14347" max="14347" width="0" style="25" hidden="1" customWidth="1"/>
    <col min="14348" max="14348" width="12.33203125" style="25" customWidth="1"/>
    <col min="14349" max="14349" width="10.6640625" style="25" customWidth="1"/>
    <col min="14350" max="14350" width="10.109375" style="25" customWidth="1"/>
    <col min="14351" max="14351" width="9.88671875" style="25" customWidth="1"/>
    <col min="14352" max="14352" width="11.33203125" style="25" bestFit="1" customWidth="1"/>
    <col min="14353" max="14353" width="11.5546875" style="25" customWidth="1"/>
    <col min="14354" max="14355" width="11.44140625" style="25" customWidth="1"/>
    <col min="14356" max="14356" width="13.5546875" style="25" customWidth="1"/>
    <col min="14357" max="14357" width="0.33203125" style="25" customWidth="1"/>
    <col min="14358" max="14360" width="0" style="25" hidden="1" customWidth="1"/>
    <col min="14361" max="14361" width="11.5546875" style="25" customWidth="1"/>
    <col min="14362" max="14362" width="6.44140625" style="25" customWidth="1"/>
    <col min="14363" max="14363" width="13.33203125" style="25" customWidth="1"/>
    <col min="14364" max="14364" width="11.88671875" style="25" bestFit="1" customWidth="1"/>
    <col min="14365" max="14365" width="12.88671875" style="25" customWidth="1"/>
    <col min="14366" max="14367" width="0" style="25" hidden="1" customWidth="1"/>
    <col min="14368" max="14369" width="9.109375" style="25"/>
    <col min="14370" max="14370" width="12.6640625" style="25" bestFit="1" customWidth="1"/>
    <col min="14371" max="14593" width="9.109375" style="25"/>
    <col min="14594" max="14594" width="4.33203125" style="25" customWidth="1"/>
    <col min="14595" max="14595" width="0.109375" style="25" customWidth="1"/>
    <col min="14596" max="14596" width="4.5546875" style="25" customWidth="1"/>
    <col min="14597" max="14597" width="7.44140625" style="25" customWidth="1"/>
    <col min="14598" max="14598" width="5.109375" style="25" customWidth="1"/>
    <col min="14599" max="14599" width="5.44140625" style="25" customWidth="1"/>
    <col min="14600" max="14600" width="5.6640625" style="25" customWidth="1"/>
    <col min="14601" max="14601" width="6" style="25" customWidth="1"/>
    <col min="14602" max="14602" width="5.109375" style="25" bestFit="1" customWidth="1"/>
    <col min="14603" max="14603" width="0" style="25" hidden="1" customWidth="1"/>
    <col min="14604" max="14604" width="12.33203125" style="25" customWidth="1"/>
    <col min="14605" max="14605" width="10.6640625" style="25" customWidth="1"/>
    <col min="14606" max="14606" width="10.109375" style="25" customWidth="1"/>
    <col min="14607" max="14607" width="9.88671875" style="25" customWidth="1"/>
    <col min="14608" max="14608" width="11.33203125" style="25" bestFit="1" customWidth="1"/>
    <col min="14609" max="14609" width="11.5546875" style="25" customWidth="1"/>
    <col min="14610" max="14611" width="11.44140625" style="25" customWidth="1"/>
    <col min="14612" max="14612" width="13.5546875" style="25" customWidth="1"/>
    <col min="14613" max="14613" width="0.33203125" style="25" customWidth="1"/>
    <col min="14614" max="14616" width="0" style="25" hidden="1" customWidth="1"/>
    <col min="14617" max="14617" width="11.5546875" style="25" customWidth="1"/>
    <col min="14618" max="14618" width="6.44140625" style="25" customWidth="1"/>
    <col min="14619" max="14619" width="13.33203125" style="25" customWidth="1"/>
    <col min="14620" max="14620" width="11.88671875" style="25" bestFit="1" customWidth="1"/>
    <col min="14621" max="14621" width="12.88671875" style="25" customWidth="1"/>
    <col min="14622" max="14623" width="0" style="25" hidden="1" customWidth="1"/>
    <col min="14624" max="14625" width="9.109375" style="25"/>
    <col min="14626" max="14626" width="12.6640625" style="25" bestFit="1" customWidth="1"/>
    <col min="14627" max="14849" width="9.109375" style="25"/>
    <col min="14850" max="14850" width="4.33203125" style="25" customWidth="1"/>
    <col min="14851" max="14851" width="0.109375" style="25" customWidth="1"/>
    <col min="14852" max="14852" width="4.5546875" style="25" customWidth="1"/>
    <col min="14853" max="14853" width="7.44140625" style="25" customWidth="1"/>
    <col min="14854" max="14854" width="5.109375" style="25" customWidth="1"/>
    <col min="14855" max="14855" width="5.44140625" style="25" customWidth="1"/>
    <col min="14856" max="14856" width="5.6640625" style="25" customWidth="1"/>
    <col min="14857" max="14857" width="6" style="25" customWidth="1"/>
    <col min="14858" max="14858" width="5.109375" style="25" bestFit="1" customWidth="1"/>
    <col min="14859" max="14859" width="0" style="25" hidden="1" customWidth="1"/>
    <col min="14860" max="14860" width="12.33203125" style="25" customWidth="1"/>
    <col min="14861" max="14861" width="10.6640625" style="25" customWidth="1"/>
    <col min="14862" max="14862" width="10.109375" style="25" customWidth="1"/>
    <col min="14863" max="14863" width="9.88671875" style="25" customWidth="1"/>
    <col min="14864" max="14864" width="11.33203125" style="25" bestFit="1" customWidth="1"/>
    <col min="14865" max="14865" width="11.5546875" style="25" customWidth="1"/>
    <col min="14866" max="14867" width="11.44140625" style="25" customWidth="1"/>
    <col min="14868" max="14868" width="13.5546875" style="25" customWidth="1"/>
    <col min="14869" max="14869" width="0.33203125" style="25" customWidth="1"/>
    <col min="14870" max="14872" width="0" style="25" hidden="1" customWidth="1"/>
    <col min="14873" max="14873" width="11.5546875" style="25" customWidth="1"/>
    <col min="14874" max="14874" width="6.44140625" style="25" customWidth="1"/>
    <col min="14875" max="14875" width="13.33203125" style="25" customWidth="1"/>
    <col min="14876" max="14876" width="11.88671875" style="25" bestFit="1" customWidth="1"/>
    <col min="14877" max="14877" width="12.88671875" style="25" customWidth="1"/>
    <col min="14878" max="14879" width="0" style="25" hidden="1" customWidth="1"/>
    <col min="14880" max="14881" width="9.109375" style="25"/>
    <col min="14882" max="14882" width="12.6640625" style="25" bestFit="1" customWidth="1"/>
    <col min="14883" max="15105" width="9.109375" style="25"/>
    <col min="15106" max="15106" width="4.33203125" style="25" customWidth="1"/>
    <col min="15107" max="15107" width="0.109375" style="25" customWidth="1"/>
    <col min="15108" max="15108" width="4.5546875" style="25" customWidth="1"/>
    <col min="15109" max="15109" width="7.44140625" style="25" customWidth="1"/>
    <col min="15110" max="15110" width="5.109375" style="25" customWidth="1"/>
    <col min="15111" max="15111" width="5.44140625" style="25" customWidth="1"/>
    <col min="15112" max="15112" width="5.6640625" style="25" customWidth="1"/>
    <col min="15113" max="15113" width="6" style="25" customWidth="1"/>
    <col min="15114" max="15114" width="5.109375" style="25" bestFit="1" customWidth="1"/>
    <col min="15115" max="15115" width="0" style="25" hidden="1" customWidth="1"/>
    <col min="15116" max="15116" width="12.33203125" style="25" customWidth="1"/>
    <col min="15117" max="15117" width="10.6640625" style="25" customWidth="1"/>
    <col min="15118" max="15118" width="10.109375" style="25" customWidth="1"/>
    <col min="15119" max="15119" width="9.88671875" style="25" customWidth="1"/>
    <col min="15120" max="15120" width="11.33203125" style="25" bestFit="1" customWidth="1"/>
    <col min="15121" max="15121" width="11.5546875" style="25" customWidth="1"/>
    <col min="15122" max="15123" width="11.44140625" style="25" customWidth="1"/>
    <col min="15124" max="15124" width="13.5546875" style="25" customWidth="1"/>
    <col min="15125" max="15125" width="0.33203125" style="25" customWidth="1"/>
    <col min="15126" max="15128" width="0" style="25" hidden="1" customWidth="1"/>
    <col min="15129" max="15129" width="11.5546875" style="25" customWidth="1"/>
    <col min="15130" max="15130" width="6.44140625" style="25" customWidth="1"/>
    <col min="15131" max="15131" width="13.33203125" style="25" customWidth="1"/>
    <col min="15132" max="15132" width="11.88671875" style="25" bestFit="1" customWidth="1"/>
    <col min="15133" max="15133" width="12.88671875" style="25" customWidth="1"/>
    <col min="15134" max="15135" width="0" style="25" hidden="1" customWidth="1"/>
    <col min="15136" max="15137" width="9.109375" style="25"/>
    <col min="15138" max="15138" width="12.6640625" style="25" bestFit="1" customWidth="1"/>
    <col min="15139" max="15361" width="9.109375" style="25"/>
    <col min="15362" max="15362" width="4.33203125" style="25" customWidth="1"/>
    <col min="15363" max="15363" width="0.109375" style="25" customWidth="1"/>
    <col min="15364" max="15364" width="4.5546875" style="25" customWidth="1"/>
    <col min="15365" max="15365" width="7.44140625" style="25" customWidth="1"/>
    <col min="15366" max="15366" width="5.109375" style="25" customWidth="1"/>
    <col min="15367" max="15367" width="5.44140625" style="25" customWidth="1"/>
    <col min="15368" max="15368" width="5.6640625" style="25" customWidth="1"/>
    <col min="15369" max="15369" width="6" style="25" customWidth="1"/>
    <col min="15370" max="15370" width="5.109375" style="25" bestFit="1" customWidth="1"/>
    <col min="15371" max="15371" width="0" style="25" hidden="1" customWidth="1"/>
    <col min="15372" max="15372" width="12.33203125" style="25" customWidth="1"/>
    <col min="15373" max="15373" width="10.6640625" style="25" customWidth="1"/>
    <col min="15374" max="15374" width="10.109375" style="25" customWidth="1"/>
    <col min="15375" max="15375" width="9.88671875" style="25" customWidth="1"/>
    <col min="15376" max="15376" width="11.33203125" style="25" bestFit="1" customWidth="1"/>
    <col min="15377" max="15377" width="11.5546875" style="25" customWidth="1"/>
    <col min="15378" max="15379" width="11.44140625" style="25" customWidth="1"/>
    <col min="15380" max="15380" width="13.5546875" style="25" customWidth="1"/>
    <col min="15381" max="15381" width="0.33203125" style="25" customWidth="1"/>
    <col min="15382" max="15384" width="0" style="25" hidden="1" customWidth="1"/>
    <col min="15385" max="15385" width="11.5546875" style="25" customWidth="1"/>
    <col min="15386" max="15386" width="6.44140625" style="25" customWidth="1"/>
    <col min="15387" max="15387" width="13.33203125" style="25" customWidth="1"/>
    <col min="15388" max="15388" width="11.88671875" style="25" bestFit="1" customWidth="1"/>
    <col min="15389" max="15389" width="12.88671875" style="25" customWidth="1"/>
    <col min="15390" max="15391" width="0" style="25" hidden="1" customWidth="1"/>
    <col min="15392" max="15393" width="9.109375" style="25"/>
    <col min="15394" max="15394" width="12.6640625" style="25" bestFit="1" customWidth="1"/>
    <col min="15395" max="15617" width="9.109375" style="25"/>
    <col min="15618" max="15618" width="4.33203125" style="25" customWidth="1"/>
    <col min="15619" max="15619" width="0.109375" style="25" customWidth="1"/>
    <col min="15620" max="15620" width="4.5546875" style="25" customWidth="1"/>
    <col min="15621" max="15621" width="7.44140625" style="25" customWidth="1"/>
    <col min="15622" max="15622" width="5.109375" style="25" customWidth="1"/>
    <col min="15623" max="15623" width="5.44140625" style="25" customWidth="1"/>
    <col min="15624" max="15624" width="5.6640625" style="25" customWidth="1"/>
    <col min="15625" max="15625" width="6" style="25" customWidth="1"/>
    <col min="15626" max="15626" width="5.109375" style="25" bestFit="1" customWidth="1"/>
    <col min="15627" max="15627" width="0" style="25" hidden="1" customWidth="1"/>
    <col min="15628" max="15628" width="12.33203125" style="25" customWidth="1"/>
    <col min="15629" max="15629" width="10.6640625" style="25" customWidth="1"/>
    <col min="15630" max="15630" width="10.109375" style="25" customWidth="1"/>
    <col min="15631" max="15631" width="9.88671875" style="25" customWidth="1"/>
    <col min="15632" max="15632" width="11.33203125" style="25" bestFit="1" customWidth="1"/>
    <col min="15633" max="15633" width="11.5546875" style="25" customWidth="1"/>
    <col min="15634" max="15635" width="11.44140625" style="25" customWidth="1"/>
    <col min="15636" max="15636" width="13.5546875" style="25" customWidth="1"/>
    <col min="15637" max="15637" width="0.33203125" style="25" customWidth="1"/>
    <col min="15638" max="15640" width="0" style="25" hidden="1" customWidth="1"/>
    <col min="15641" max="15641" width="11.5546875" style="25" customWidth="1"/>
    <col min="15642" max="15642" width="6.44140625" style="25" customWidth="1"/>
    <col min="15643" max="15643" width="13.33203125" style="25" customWidth="1"/>
    <col min="15644" max="15644" width="11.88671875" style="25" bestFit="1" customWidth="1"/>
    <col min="15645" max="15645" width="12.88671875" style="25" customWidth="1"/>
    <col min="15646" max="15647" width="0" style="25" hidden="1" customWidth="1"/>
    <col min="15648" max="15649" width="9.109375" style="25"/>
    <col min="15650" max="15650" width="12.6640625" style="25" bestFit="1" customWidth="1"/>
    <col min="15651" max="15873" width="9.109375" style="25"/>
    <col min="15874" max="15874" width="4.33203125" style="25" customWidth="1"/>
    <col min="15875" max="15875" width="0.109375" style="25" customWidth="1"/>
    <col min="15876" max="15876" width="4.5546875" style="25" customWidth="1"/>
    <col min="15877" max="15877" width="7.44140625" style="25" customWidth="1"/>
    <col min="15878" max="15878" width="5.109375" style="25" customWidth="1"/>
    <col min="15879" max="15879" width="5.44140625" style="25" customWidth="1"/>
    <col min="15880" max="15880" width="5.6640625" style="25" customWidth="1"/>
    <col min="15881" max="15881" width="6" style="25" customWidth="1"/>
    <col min="15882" max="15882" width="5.109375" style="25" bestFit="1" customWidth="1"/>
    <col min="15883" max="15883" width="0" style="25" hidden="1" customWidth="1"/>
    <col min="15884" max="15884" width="12.33203125" style="25" customWidth="1"/>
    <col min="15885" max="15885" width="10.6640625" style="25" customWidth="1"/>
    <col min="15886" max="15886" width="10.109375" style="25" customWidth="1"/>
    <col min="15887" max="15887" width="9.88671875" style="25" customWidth="1"/>
    <col min="15888" max="15888" width="11.33203125" style="25" bestFit="1" customWidth="1"/>
    <col min="15889" max="15889" width="11.5546875" style="25" customWidth="1"/>
    <col min="15890" max="15891" width="11.44140625" style="25" customWidth="1"/>
    <col min="15892" max="15892" width="13.5546875" style="25" customWidth="1"/>
    <col min="15893" max="15893" width="0.33203125" style="25" customWidth="1"/>
    <col min="15894" max="15896" width="0" style="25" hidden="1" customWidth="1"/>
    <col min="15897" max="15897" width="11.5546875" style="25" customWidth="1"/>
    <col min="15898" max="15898" width="6.44140625" style="25" customWidth="1"/>
    <col min="15899" max="15899" width="13.33203125" style="25" customWidth="1"/>
    <col min="15900" max="15900" width="11.88671875" style="25" bestFit="1" customWidth="1"/>
    <col min="15901" max="15901" width="12.88671875" style="25" customWidth="1"/>
    <col min="15902" max="15903" width="0" style="25" hidden="1" customWidth="1"/>
    <col min="15904" max="15905" width="9.109375" style="25"/>
    <col min="15906" max="15906" width="12.6640625" style="25" bestFit="1" customWidth="1"/>
    <col min="15907" max="16129" width="9.109375" style="25"/>
    <col min="16130" max="16130" width="4.33203125" style="25" customWidth="1"/>
    <col min="16131" max="16131" width="0.109375" style="25" customWidth="1"/>
    <col min="16132" max="16132" width="4.5546875" style="25" customWidth="1"/>
    <col min="16133" max="16133" width="7.44140625" style="25" customWidth="1"/>
    <col min="16134" max="16134" width="5.109375" style="25" customWidth="1"/>
    <col min="16135" max="16135" width="5.44140625" style="25" customWidth="1"/>
    <col min="16136" max="16136" width="5.6640625" style="25" customWidth="1"/>
    <col min="16137" max="16137" width="6" style="25" customWidth="1"/>
    <col min="16138" max="16138" width="5.109375" style="25" bestFit="1" customWidth="1"/>
    <col min="16139" max="16139" width="0" style="25" hidden="1" customWidth="1"/>
    <col min="16140" max="16140" width="12.33203125" style="25" customWidth="1"/>
    <col min="16141" max="16141" width="10.6640625" style="25" customWidth="1"/>
    <col min="16142" max="16142" width="10.109375" style="25" customWidth="1"/>
    <col min="16143" max="16143" width="9.88671875" style="25" customWidth="1"/>
    <col min="16144" max="16144" width="11.33203125" style="25" bestFit="1" customWidth="1"/>
    <col min="16145" max="16145" width="11.5546875" style="25" customWidth="1"/>
    <col min="16146" max="16147" width="11.44140625" style="25" customWidth="1"/>
    <col min="16148" max="16148" width="13.5546875" style="25" customWidth="1"/>
    <col min="16149" max="16149" width="0.33203125" style="25" customWidth="1"/>
    <col min="16150" max="16152" width="0" style="25" hidden="1" customWidth="1"/>
    <col min="16153" max="16153" width="11.5546875" style="25" customWidth="1"/>
    <col min="16154" max="16154" width="6.44140625" style="25" customWidth="1"/>
    <col min="16155" max="16155" width="13.33203125" style="25" customWidth="1"/>
    <col min="16156" max="16156" width="11.88671875" style="25" bestFit="1" customWidth="1"/>
    <col min="16157" max="16157" width="12.88671875" style="25" customWidth="1"/>
    <col min="16158" max="16159" width="0" style="25" hidden="1" customWidth="1"/>
    <col min="16160" max="16161" width="9.109375" style="25"/>
    <col min="16162" max="16162" width="12.6640625" style="25" bestFit="1" customWidth="1"/>
    <col min="16163" max="16384" width="9.109375" style="25"/>
  </cols>
  <sheetData>
    <row r="1" spans="1:34" s="3" customFormat="1" ht="15.6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4" s="3" customFormat="1" ht="17.25" customHeight="1">
      <c r="A2" s="87"/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4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s="6" customFormat="1" ht="17.399999999999999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6" customFormat="1" ht="17.399999999999999">
      <c r="A4" s="91" t="s">
        <v>91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4" s="15" customFormat="1" ht="29.4" customHeight="1">
      <c r="A5" s="78" t="s">
        <v>1</v>
      </c>
      <c r="B5" s="78" t="s">
        <v>3</v>
      </c>
      <c r="C5" s="78" t="s">
        <v>4</v>
      </c>
      <c r="D5" s="79" t="s">
        <v>5</v>
      </c>
      <c r="E5" s="80"/>
      <c r="F5" s="81"/>
      <c r="G5" s="85" t="s">
        <v>6</v>
      </c>
      <c r="H5" s="86"/>
      <c r="I5" s="78" t="s">
        <v>7</v>
      </c>
      <c r="J5" s="79" t="s">
        <v>8</v>
      </c>
      <c r="K5" s="80"/>
      <c r="L5" s="80"/>
      <c r="M5" s="81"/>
      <c r="N5" s="78" t="s">
        <v>9</v>
      </c>
      <c r="O5" s="80" t="s">
        <v>10</v>
      </c>
      <c r="P5" s="80"/>
      <c r="Q5" s="76" t="s">
        <v>11</v>
      </c>
      <c r="R5" s="82" t="s">
        <v>12</v>
      </c>
      <c r="S5" s="73" t="s">
        <v>13</v>
      </c>
      <c r="T5" s="74"/>
      <c r="U5" s="74"/>
      <c r="V5" s="75"/>
      <c r="W5" s="73" t="s">
        <v>14</v>
      </c>
      <c r="X5" s="74"/>
      <c r="Y5" s="75"/>
      <c r="Z5" s="11"/>
      <c r="AA5" s="11"/>
      <c r="AB5" s="11"/>
      <c r="AC5" s="11"/>
      <c r="AD5" s="12"/>
      <c r="AE5" s="76" t="s">
        <v>15</v>
      </c>
      <c r="AF5" s="14"/>
    </row>
    <row r="6" spans="1:34" s="15" customFormat="1" ht="44.4" customHeight="1">
      <c r="A6" s="78"/>
      <c r="B6" s="78"/>
      <c r="C6" s="78"/>
      <c r="D6" s="16" t="s">
        <v>17</v>
      </c>
      <c r="E6" s="16" t="s">
        <v>18</v>
      </c>
      <c r="F6" s="17" t="s">
        <v>19</v>
      </c>
      <c r="G6" s="18" t="s">
        <v>20</v>
      </c>
      <c r="H6" s="7" t="s">
        <v>21</v>
      </c>
      <c r="I6" s="78"/>
      <c r="J6" s="19" t="s">
        <v>22</v>
      </c>
      <c r="K6" s="19" t="s">
        <v>23</v>
      </c>
      <c r="L6" s="19" t="s">
        <v>24</v>
      </c>
      <c r="M6" s="19" t="s">
        <v>25</v>
      </c>
      <c r="N6" s="78"/>
      <c r="O6" s="18" t="s">
        <v>20</v>
      </c>
      <c r="P6" s="8" t="s">
        <v>21</v>
      </c>
      <c r="Q6" s="76"/>
      <c r="R6" s="83"/>
      <c r="S6" s="9" t="s">
        <v>26</v>
      </c>
      <c r="T6" s="9" t="s">
        <v>27</v>
      </c>
      <c r="U6" s="9" t="s">
        <v>28</v>
      </c>
      <c r="V6" s="9" t="s">
        <v>29</v>
      </c>
      <c r="W6" s="19" t="s">
        <v>23</v>
      </c>
      <c r="X6" s="19" t="s">
        <v>25</v>
      </c>
      <c r="Y6" s="9" t="s">
        <v>30</v>
      </c>
      <c r="Z6" s="9" t="s">
        <v>31</v>
      </c>
      <c r="AA6" s="9" t="s">
        <v>32</v>
      </c>
      <c r="AB6" s="9" t="s">
        <v>33</v>
      </c>
      <c r="AC6" s="9" t="s">
        <v>34</v>
      </c>
      <c r="AD6" s="9" t="s">
        <v>35</v>
      </c>
      <c r="AE6" s="76"/>
      <c r="AF6" s="14"/>
    </row>
    <row r="7" spans="1:34" ht="11.25" customHeight="1">
      <c r="A7" s="20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10</v>
      </c>
      <c r="J7" s="19">
        <v>14</v>
      </c>
      <c r="K7" s="19">
        <v>15</v>
      </c>
      <c r="L7" s="19">
        <v>16</v>
      </c>
      <c r="M7" s="19"/>
      <c r="N7" s="19">
        <v>11</v>
      </c>
      <c r="O7" s="19">
        <v>12</v>
      </c>
      <c r="P7" s="19">
        <v>13</v>
      </c>
      <c r="Q7" s="19">
        <v>17</v>
      </c>
      <c r="R7" s="19">
        <v>9</v>
      </c>
      <c r="S7" s="19">
        <v>10</v>
      </c>
      <c r="T7" s="19">
        <v>11</v>
      </c>
      <c r="U7" s="19"/>
      <c r="V7" s="19">
        <v>18</v>
      </c>
      <c r="W7" s="19"/>
      <c r="X7" s="19"/>
      <c r="Y7" s="19"/>
      <c r="Z7" s="19"/>
      <c r="AA7" s="19"/>
      <c r="AB7" s="19"/>
      <c r="AC7" s="19"/>
      <c r="AD7" s="19">
        <v>19</v>
      </c>
      <c r="AE7" s="19">
        <v>20</v>
      </c>
      <c r="AF7" s="24"/>
    </row>
    <row r="8" spans="1:34" s="3" customFormat="1" ht="19.5" customHeight="1">
      <c r="A8" s="28">
        <v>1</v>
      </c>
      <c r="B8" s="29" t="s">
        <v>121</v>
      </c>
      <c r="C8" s="30" t="s">
        <v>39</v>
      </c>
      <c r="D8" s="31">
        <v>24</v>
      </c>
      <c r="E8" s="31">
        <v>1</v>
      </c>
      <c r="F8" s="31">
        <v>1</v>
      </c>
      <c r="G8" s="31">
        <v>3</v>
      </c>
      <c r="H8" s="31">
        <v>4</v>
      </c>
      <c r="I8" s="32">
        <v>18000000</v>
      </c>
      <c r="J8" s="33">
        <v>5000000</v>
      </c>
      <c r="K8" s="33">
        <v>730000</v>
      </c>
      <c r="L8" s="33">
        <v>2000000</v>
      </c>
      <c r="M8" s="33">
        <v>2000000</v>
      </c>
      <c r="N8" s="33">
        <f>SUM(I8:M8)/SUM(D8:F8)</f>
        <v>1066538.4615384615</v>
      </c>
      <c r="O8" s="33">
        <f>N8/8*1.5*G8</f>
        <v>599927.88461538462</v>
      </c>
      <c r="P8" s="33">
        <f t="shared" ref="P8:P15" si="0">N8/8*2*H8</f>
        <v>1066538.4615384615</v>
      </c>
      <c r="Q8" s="34">
        <f>N8*D8+N8*E8+O8+P8</f>
        <v>28329927.88461538</v>
      </c>
      <c r="R8" s="35">
        <f>I8+J8</f>
        <v>23000000</v>
      </c>
      <c r="S8" s="34">
        <f>R8*8%</f>
        <v>1840000</v>
      </c>
      <c r="T8" s="34">
        <f>R8*1.5%</f>
        <v>345000</v>
      </c>
      <c r="U8" s="34">
        <f>R8*1%</f>
        <v>230000</v>
      </c>
      <c r="V8" s="34">
        <f>R8*10.5%</f>
        <v>2415000</v>
      </c>
      <c r="W8" s="34">
        <f>K8/SUM(D8:F8)*(D8+E8)</f>
        <v>701923.07692307699</v>
      </c>
      <c r="X8" s="34">
        <f>M8/SUM(D8:F8)*(D8+E8)</f>
        <v>1923076.923076923</v>
      </c>
      <c r="Y8" s="34">
        <f>O8/3+P8/2</f>
        <v>733245.19230769225</v>
      </c>
      <c r="Z8" s="34">
        <f>Q8-W8-X8-Y8</f>
        <v>24971682.692307688</v>
      </c>
      <c r="AA8" s="34"/>
      <c r="AB8" s="34">
        <f>11000000+AA8*4400000+S8+T8+U8</f>
        <v>13415000</v>
      </c>
      <c r="AC8" s="34">
        <f>Z8-AB8</f>
        <v>11556682.692307688</v>
      </c>
      <c r="AD8" s="34">
        <f>IF(AC8&lt;=5000000,AC8*5%,IF(AC8&lt;=10000000,AC8*10%-250000,IF(AC8&lt;=18000000,AC8*15%-750000)))</f>
        <v>983502.40384615329</v>
      </c>
      <c r="AE8" s="36">
        <f t="shared" ref="AE8:AE15" si="1">Q8-V8-AD8</f>
        <v>24931425.480769228</v>
      </c>
      <c r="AF8" s="2"/>
    </row>
    <row r="9" spans="1:34" s="3" customFormat="1" ht="19.5" customHeight="1">
      <c r="A9" s="28">
        <f>IF(AND($B9&gt;0)*($B9&lt;&gt;$B8),MAX($A$5:$A8)+1,"")</f>
        <v>2</v>
      </c>
      <c r="B9" s="29" t="s">
        <v>122</v>
      </c>
      <c r="C9" s="30" t="s">
        <v>42</v>
      </c>
      <c r="D9" s="31">
        <v>25</v>
      </c>
      <c r="E9" s="31">
        <v>1</v>
      </c>
      <c r="F9" s="31"/>
      <c r="G9" s="31">
        <v>7</v>
      </c>
      <c r="H9" s="31"/>
      <c r="I9" s="32">
        <v>15000000</v>
      </c>
      <c r="J9" s="33">
        <v>3000000</v>
      </c>
      <c r="K9" s="33">
        <v>730000</v>
      </c>
      <c r="L9" s="33">
        <v>1000000</v>
      </c>
      <c r="M9" s="33">
        <v>1000000</v>
      </c>
      <c r="N9" s="33">
        <f t="shared" ref="N9:N15" si="2">SUM(I9:M9)/SUM(D9:F9)</f>
        <v>797307.69230769225</v>
      </c>
      <c r="O9" s="33">
        <f t="shared" ref="O9:O15" si="3">N9/8*1.5*G9</f>
        <v>1046466.3461538462</v>
      </c>
      <c r="P9" s="33">
        <f t="shared" si="0"/>
        <v>0</v>
      </c>
      <c r="Q9" s="34">
        <f t="shared" ref="Q9:Q15" si="4">N9*D9+N9*E9+O9+P9</f>
        <v>21776466.346153848</v>
      </c>
      <c r="R9" s="35">
        <f t="shared" ref="R9:R15" si="5">I9+J9</f>
        <v>18000000</v>
      </c>
      <c r="S9" s="34">
        <f t="shared" ref="S9:S15" si="6">R9*8%</f>
        <v>1440000</v>
      </c>
      <c r="T9" s="34">
        <f t="shared" ref="T9:T15" si="7">R9*1.5%</f>
        <v>270000</v>
      </c>
      <c r="U9" s="34">
        <f t="shared" ref="U9:U15" si="8">R9*1%</f>
        <v>180000</v>
      </c>
      <c r="V9" s="34">
        <f t="shared" ref="V9:V15" si="9">R9*10.5%</f>
        <v>1890000</v>
      </c>
      <c r="W9" s="34">
        <f t="shared" ref="W9:W15" si="10">K9/SUM(D9:F9)*(D9+E9)</f>
        <v>730000</v>
      </c>
      <c r="X9" s="34">
        <f t="shared" ref="X9:X15" si="11">M9/SUM(D9:F9)*(D9+E9)</f>
        <v>1000000</v>
      </c>
      <c r="Y9" s="34">
        <f t="shared" ref="Y9:Y15" si="12">O9/3+P9/2</f>
        <v>348822.11538461543</v>
      </c>
      <c r="Z9" s="34">
        <f t="shared" ref="Z9:Z15" si="13">Q9-W9-X9-Y9</f>
        <v>19697644.230769232</v>
      </c>
      <c r="AA9" s="34">
        <v>1</v>
      </c>
      <c r="AB9" s="34">
        <f t="shared" ref="AB9:AB15" si="14">11000000+AA9*4400000+S9+T9+U9</f>
        <v>17290000</v>
      </c>
      <c r="AC9" s="34">
        <f t="shared" ref="AC9:AC15" si="15">Z9-AB9</f>
        <v>2407644.2307692319</v>
      </c>
      <c r="AD9" s="34">
        <f t="shared" ref="AD9:AD15" si="16">IF(AC9&lt;=5000000,AC9*5%,IF(AC9&lt;=10000000,AC9*10%-250000,IF(AC9&lt;=18000000,AC9*15%-750000)))</f>
        <v>120382.2115384616</v>
      </c>
      <c r="AE9" s="36">
        <f t="shared" si="1"/>
        <v>19766084.134615388</v>
      </c>
      <c r="AF9" s="2"/>
    </row>
    <row r="10" spans="1:34" s="3" customFormat="1" ht="18.75" customHeight="1">
      <c r="A10" s="28">
        <f>IF(AND($B10&gt;0)*($B10&lt;&gt;$B9),MAX($A$5:$A9)+1,"")</f>
        <v>3</v>
      </c>
      <c r="B10" s="29" t="s">
        <v>114</v>
      </c>
      <c r="C10" s="30" t="s">
        <v>45</v>
      </c>
      <c r="D10" s="31">
        <v>24</v>
      </c>
      <c r="E10" s="31"/>
      <c r="F10" s="31">
        <v>2</v>
      </c>
      <c r="G10" s="31"/>
      <c r="H10" s="31"/>
      <c r="I10" s="32">
        <v>16000000</v>
      </c>
      <c r="J10" s="33">
        <v>3000000</v>
      </c>
      <c r="K10" s="33">
        <v>730000</v>
      </c>
      <c r="L10" s="33">
        <v>1000000</v>
      </c>
      <c r="M10" s="33">
        <v>1000000</v>
      </c>
      <c r="N10" s="33">
        <f t="shared" si="2"/>
        <v>835769.23076923075</v>
      </c>
      <c r="O10" s="33">
        <f t="shared" si="3"/>
        <v>0</v>
      </c>
      <c r="P10" s="33">
        <f t="shared" si="0"/>
        <v>0</v>
      </c>
      <c r="Q10" s="34">
        <f t="shared" si="4"/>
        <v>20058461.538461536</v>
      </c>
      <c r="R10" s="35">
        <f t="shared" si="5"/>
        <v>19000000</v>
      </c>
      <c r="S10" s="34">
        <f t="shared" si="6"/>
        <v>1520000</v>
      </c>
      <c r="T10" s="34">
        <f t="shared" si="7"/>
        <v>285000</v>
      </c>
      <c r="U10" s="34">
        <f t="shared" si="8"/>
        <v>190000</v>
      </c>
      <c r="V10" s="34">
        <f t="shared" si="9"/>
        <v>1995000</v>
      </c>
      <c r="W10" s="34">
        <f t="shared" si="10"/>
        <v>673846.15384615387</v>
      </c>
      <c r="X10" s="34">
        <f t="shared" si="11"/>
        <v>923076.92307692301</v>
      </c>
      <c r="Y10" s="34">
        <f t="shared" si="12"/>
        <v>0</v>
      </c>
      <c r="Z10" s="34">
        <f t="shared" si="13"/>
        <v>18461538.46153846</v>
      </c>
      <c r="AA10" s="34">
        <v>1</v>
      </c>
      <c r="AB10" s="34">
        <f t="shared" si="14"/>
        <v>17395000</v>
      </c>
      <c r="AC10" s="34">
        <f t="shared" si="15"/>
        <v>1066538.4615384601</v>
      </c>
      <c r="AD10" s="34">
        <f t="shared" si="16"/>
        <v>53326.923076923005</v>
      </c>
      <c r="AE10" s="36">
        <f t="shared" si="1"/>
        <v>18010134.615384612</v>
      </c>
      <c r="AF10" s="2"/>
    </row>
    <row r="11" spans="1:34" s="3" customFormat="1" ht="19.5" customHeight="1">
      <c r="A11" s="28">
        <f>IF(AND($B11&gt;0)*($B11&lt;&gt;$B10),MAX($A$5:$A10)+1,"")</f>
        <v>4</v>
      </c>
      <c r="B11" s="29" t="s">
        <v>115</v>
      </c>
      <c r="C11" s="30" t="s">
        <v>46</v>
      </c>
      <c r="D11" s="31">
        <v>23</v>
      </c>
      <c r="E11" s="31">
        <v>2</v>
      </c>
      <c r="F11" s="31">
        <v>1</v>
      </c>
      <c r="G11" s="31"/>
      <c r="H11" s="31">
        <v>8</v>
      </c>
      <c r="I11" s="32">
        <v>12000000</v>
      </c>
      <c r="J11" s="33">
        <v>2000000</v>
      </c>
      <c r="K11" s="33">
        <v>730000</v>
      </c>
      <c r="L11" s="33">
        <v>1000000</v>
      </c>
      <c r="M11" s="33">
        <v>1000000</v>
      </c>
      <c r="N11" s="33">
        <f t="shared" si="2"/>
        <v>643461.5384615385</v>
      </c>
      <c r="O11" s="33">
        <f t="shared" si="3"/>
        <v>0</v>
      </c>
      <c r="P11" s="33">
        <f t="shared" si="0"/>
        <v>1286923.076923077</v>
      </c>
      <c r="Q11" s="34">
        <f t="shared" si="4"/>
        <v>17373461.53846154</v>
      </c>
      <c r="R11" s="35">
        <f t="shared" si="5"/>
        <v>14000000</v>
      </c>
      <c r="S11" s="34">
        <f t="shared" si="6"/>
        <v>1120000</v>
      </c>
      <c r="T11" s="34">
        <f t="shared" si="7"/>
        <v>210000</v>
      </c>
      <c r="U11" s="34">
        <f t="shared" si="8"/>
        <v>140000</v>
      </c>
      <c r="V11" s="34">
        <f t="shared" si="9"/>
        <v>1470000</v>
      </c>
      <c r="W11" s="34">
        <f t="shared" si="10"/>
        <v>701923.07692307699</v>
      </c>
      <c r="X11" s="34">
        <f t="shared" si="11"/>
        <v>961538.4615384615</v>
      </c>
      <c r="Y11" s="34">
        <f t="shared" si="12"/>
        <v>643461.5384615385</v>
      </c>
      <c r="Z11" s="34">
        <f t="shared" si="13"/>
        <v>15066538.461538464</v>
      </c>
      <c r="AA11" s="34"/>
      <c r="AB11" s="34">
        <f t="shared" si="14"/>
        <v>12470000</v>
      </c>
      <c r="AC11" s="34">
        <f t="shared" si="15"/>
        <v>2596538.4615384638</v>
      </c>
      <c r="AD11" s="34">
        <f t="shared" si="16"/>
        <v>129826.92307692319</v>
      </c>
      <c r="AE11" s="36">
        <f t="shared" si="1"/>
        <v>15773634.615384616</v>
      </c>
      <c r="AF11" s="2"/>
    </row>
    <row r="12" spans="1:34" s="3" customFormat="1" ht="19.5" customHeight="1">
      <c r="A12" s="28">
        <f>IF(AND($B12&gt;0)*($B12&lt;&gt;$B11),MAX($A$5:$A11)+1,"")</f>
        <v>5</v>
      </c>
      <c r="B12" s="29" t="s">
        <v>116</v>
      </c>
      <c r="C12" s="30" t="s">
        <v>47</v>
      </c>
      <c r="D12" s="31">
        <v>24</v>
      </c>
      <c r="E12" s="31">
        <v>1</v>
      </c>
      <c r="F12" s="31">
        <v>1</v>
      </c>
      <c r="G12" s="31"/>
      <c r="H12" s="31"/>
      <c r="I12" s="32">
        <v>17000000</v>
      </c>
      <c r="J12" s="33">
        <v>2000000</v>
      </c>
      <c r="K12" s="33">
        <v>730000</v>
      </c>
      <c r="L12" s="33">
        <v>500000</v>
      </c>
      <c r="M12" s="33">
        <v>500000</v>
      </c>
      <c r="N12" s="33">
        <f t="shared" si="2"/>
        <v>797307.69230769225</v>
      </c>
      <c r="O12" s="33">
        <f t="shared" si="3"/>
        <v>0</v>
      </c>
      <c r="P12" s="33">
        <f t="shared" si="0"/>
        <v>0</v>
      </c>
      <c r="Q12" s="34">
        <f t="shared" si="4"/>
        <v>19932692.307692308</v>
      </c>
      <c r="R12" s="35">
        <f t="shared" si="5"/>
        <v>19000000</v>
      </c>
      <c r="S12" s="34">
        <f t="shared" si="6"/>
        <v>1520000</v>
      </c>
      <c r="T12" s="34">
        <f t="shared" si="7"/>
        <v>285000</v>
      </c>
      <c r="U12" s="34">
        <f t="shared" si="8"/>
        <v>190000</v>
      </c>
      <c r="V12" s="34">
        <f t="shared" si="9"/>
        <v>1995000</v>
      </c>
      <c r="W12" s="34">
        <f t="shared" si="10"/>
        <v>701923.07692307699</v>
      </c>
      <c r="X12" s="34">
        <f t="shared" si="11"/>
        <v>480769.23076923075</v>
      </c>
      <c r="Y12" s="34">
        <f t="shared" si="12"/>
        <v>0</v>
      </c>
      <c r="Z12" s="34">
        <f t="shared" si="13"/>
        <v>18750000</v>
      </c>
      <c r="AA12" s="34">
        <v>2</v>
      </c>
      <c r="AB12" s="34">
        <f t="shared" si="14"/>
        <v>21795000</v>
      </c>
      <c r="AC12" s="34"/>
      <c r="AD12" s="34">
        <f>IF(AC12&lt;=5000000,AC12*5%,IF(AC12&lt;=10000000,AC12*10%-250000,IF(AC12&lt;=18000000,AC12*15%-750000)))</f>
        <v>0</v>
      </c>
      <c r="AE12" s="36">
        <f t="shared" si="1"/>
        <v>17937692.307692308</v>
      </c>
      <c r="AF12" s="2"/>
      <c r="AH12" s="38"/>
    </row>
    <row r="13" spans="1:34" s="3" customFormat="1" ht="19.5" customHeight="1">
      <c r="A13" s="28">
        <f>IF(AND($B13&gt;0)*($B13&lt;&gt;$B12),MAX($A$5:$A12)+1,"")</f>
        <v>6</v>
      </c>
      <c r="B13" s="29" t="s">
        <v>117</v>
      </c>
      <c r="C13" s="30" t="s">
        <v>48</v>
      </c>
      <c r="D13" s="31">
        <v>26</v>
      </c>
      <c r="E13" s="31"/>
      <c r="F13" s="31"/>
      <c r="G13" s="31"/>
      <c r="H13" s="31"/>
      <c r="I13" s="32">
        <v>7500000</v>
      </c>
      <c r="J13" s="33"/>
      <c r="K13" s="33">
        <v>730000</v>
      </c>
      <c r="L13" s="33">
        <v>500000</v>
      </c>
      <c r="M13" s="33">
        <v>500000</v>
      </c>
      <c r="N13" s="33">
        <f t="shared" si="2"/>
        <v>355000</v>
      </c>
      <c r="O13" s="33">
        <f t="shared" si="3"/>
        <v>0</v>
      </c>
      <c r="P13" s="33">
        <f t="shared" si="0"/>
        <v>0</v>
      </c>
      <c r="Q13" s="34">
        <f t="shared" si="4"/>
        <v>9230000</v>
      </c>
      <c r="R13" s="35">
        <f t="shared" si="5"/>
        <v>7500000</v>
      </c>
      <c r="S13" s="34">
        <f t="shared" si="6"/>
        <v>600000</v>
      </c>
      <c r="T13" s="34">
        <f t="shared" si="7"/>
        <v>112500</v>
      </c>
      <c r="U13" s="34">
        <f t="shared" si="8"/>
        <v>75000</v>
      </c>
      <c r="V13" s="34">
        <f>R13*10.5%</f>
        <v>787500</v>
      </c>
      <c r="W13" s="34">
        <f t="shared" si="10"/>
        <v>730000</v>
      </c>
      <c r="X13" s="34">
        <f t="shared" si="11"/>
        <v>500000</v>
      </c>
      <c r="Y13" s="34">
        <f t="shared" si="12"/>
        <v>0</v>
      </c>
      <c r="Z13" s="34">
        <f t="shared" si="13"/>
        <v>8000000</v>
      </c>
      <c r="AA13" s="34">
        <v>1</v>
      </c>
      <c r="AB13" s="34">
        <f t="shared" si="14"/>
        <v>16187500</v>
      </c>
      <c r="AC13" s="34"/>
      <c r="AD13" s="34">
        <f t="shared" si="16"/>
        <v>0</v>
      </c>
      <c r="AE13" s="36">
        <f t="shared" si="1"/>
        <v>8442500</v>
      </c>
      <c r="AF13" s="2"/>
    </row>
    <row r="14" spans="1:34" s="3" customFormat="1" ht="19.5" customHeight="1">
      <c r="A14" s="28">
        <f>IF(AND($B14&gt;0)*($B14&lt;&gt;$B13),MAX($A$5:$A13)+1,"")</f>
        <v>7</v>
      </c>
      <c r="B14" s="29" t="s">
        <v>118</v>
      </c>
      <c r="C14" s="30" t="s">
        <v>49</v>
      </c>
      <c r="D14" s="31">
        <v>26</v>
      </c>
      <c r="E14" s="31"/>
      <c r="F14" s="31"/>
      <c r="G14" s="31">
        <v>4</v>
      </c>
      <c r="H14" s="31">
        <v>4</v>
      </c>
      <c r="I14" s="32">
        <v>8500000</v>
      </c>
      <c r="J14" s="33"/>
      <c r="K14" s="33">
        <v>730000</v>
      </c>
      <c r="L14" s="33">
        <v>500000</v>
      </c>
      <c r="M14" s="33">
        <v>500000</v>
      </c>
      <c r="N14" s="33">
        <f t="shared" si="2"/>
        <v>393461.53846153844</v>
      </c>
      <c r="O14" s="33">
        <f t="shared" si="3"/>
        <v>295096.15384615381</v>
      </c>
      <c r="P14" s="33">
        <f t="shared" si="0"/>
        <v>393461.53846153844</v>
      </c>
      <c r="Q14" s="34">
        <f t="shared" si="4"/>
        <v>10918557.692307692</v>
      </c>
      <c r="R14" s="35">
        <f t="shared" si="5"/>
        <v>8500000</v>
      </c>
      <c r="S14" s="34">
        <f t="shared" si="6"/>
        <v>680000</v>
      </c>
      <c r="T14" s="34">
        <f t="shared" si="7"/>
        <v>127500</v>
      </c>
      <c r="U14" s="34">
        <f t="shared" si="8"/>
        <v>85000</v>
      </c>
      <c r="V14" s="34">
        <f t="shared" si="9"/>
        <v>892500</v>
      </c>
      <c r="W14" s="34">
        <f t="shared" si="10"/>
        <v>730000</v>
      </c>
      <c r="X14" s="34">
        <f t="shared" si="11"/>
        <v>500000</v>
      </c>
      <c r="Y14" s="34">
        <f t="shared" si="12"/>
        <v>295096.15384615381</v>
      </c>
      <c r="Z14" s="34">
        <f t="shared" si="13"/>
        <v>9393461.538461538</v>
      </c>
      <c r="AA14" s="34">
        <v>2</v>
      </c>
      <c r="AB14" s="34">
        <f t="shared" si="14"/>
        <v>20692500</v>
      </c>
      <c r="AC14" s="34"/>
      <c r="AD14" s="34">
        <f t="shared" si="16"/>
        <v>0</v>
      </c>
      <c r="AE14" s="36">
        <f t="shared" si="1"/>
        <v>10026057.692307692</v>
      </c>
      <c r="AF14" s="2"/>
    </row>
    <row r="15" spans="1:34" s="3" customFormat="1" ht="19.5" customHeight="1">
      <c r="A15" s="28">
        <f>IF(AND($B15&gt;0)*($B15&lt;&gt;$B14),MAX($A$5:$A14)+1,"")</f>
        <v>8</v>
      </c>
      <c r="B15" s="29" t="s">
        <v>119</v>
      </c>
      <c r="C15" s="30" t="s">
        <v>50</v>
      </c>
      <c r="D15" s="31">
        <v>26</v>
      </c>
      <c r="E15" s="31"/>
      <c r="F15" s="31"/>
      <c r="G15" s="31"/>
      <c r="H15" s="31"/>
      <c r="I15" s="32">
        <v>14000000</v>
      </c>
      <c r="J15" s="33"/>
      <c r="K15" s="33">
        <v>730000</v>
      </c>
      <c r="L15" s="33">
        <v>500000</v>
      </c>
      <c r="M15" s="33">
        <v>500000</v>
      </c>
      <c r="N15" s="33">
        <f t="shared" si="2"/>
        <v>605000</v>
      </c>
      <c r="O15" s="33">
        <f t="shared" si="3"/>
        <v>0</v>
      </c>
      <c r="P15" s="33">
        <f t="shared" si="0"/>
        <v>0</v>
      </c>
      <c r="Q15" s="34">
        <f t="shared" si="4"/>
        <v>15730000</v>
      </c>
      <c r="R15" s="35">
        <f t="shared" si="5"/>
        <v>14000000</v>
      </c>
      <c r="S15" s="34">
        <f t="shared" si="6"/>
        <v>1120000</v>
      </c>
      <c r="T15" s="34">
        <f t="shared" si="7"/>
        <v>210000</v>
      </c>
      <c r="U15" s="34">
        <f t="shared" si="8"/>
        <v>140000</v>
      </c>
      <c r="V15" s="34">
        <f t="shared" si="9"/>
        <v>1470000</v>
      </c>
      <c r="W15" s="34">
        <f t="shared" si="10"/>
        <v>730000</v>
      </c>
      <c r="X15" s="34">
        <f t="shared" si="11"/>
        <v>500000</v>
      </c>
      <c r="Y15" s="34">
        <f t="shared" si="12"/>
        <v>0</v>
      </c>
      <c r="Z15" s="34">
        <f t="shared" si="13"/>
        <v>14500000</v>
      </c>
      <c r="AA15" s="34"/>
      <c r="AB15" s="34">
        <f t="shared" si="14"/>
        <v>12470000</v>
      </c>
      <c r="AC15" s="34">
        <f t="shared" si="15"/>
        <v>2030000</v>
      </c>
      <c r="AD15" s="34">
        <f t="shared" si="16"/>
        <v>101500</v>
      </c>
      <c r="AE15" s="36">
        <f t="shared" si="1"/>
        <v>14158500</v>
      </c>
      <c r="AF15" s="2"/>
    </row>
    <row r="16" spans="1:34" s="3" customFormat="1" ht="23.25" customHeight="1" thickBot="1">
      <c r="A16" s="39"/>
      <c r="B16" s="41" t="s">
        <v>51</v>
      </c>
      <c r="C16" s="42"/>
      <c r="D16" s="43">
        <f>SUM(D8:D15)</f>
        <v>198</v>
      </c>
      <c r="E16" s="43">
        <f t="shared" ref="E16:AD16" si="17">SUM(E8:E15)</f>
        <v>5</v>
      </c>
      <c r="F16" s="43">
        <f t="shared" si="17"/>
        <v>5</v>
      </c>
      <c r="G16" s="43">
        <f t="shared" si="17"/>
        <v>14</v>
      </c>
      <c r="H16" s="43">
        <f t="shared" si="17"/>
        <v>16</v>
      </c>
      <c r="I16" s="43">
        <f t="shared" si="17"/>
        <v>108000000</v>
      </c>
      <c r="J16" s="43">
        <f t="shared" si="17"/>
        <v>15000000</v>
      </c>
      <c r="K16" s="43">
        <f t="shared" si="17"/>
        <v>5840000</v>
      </c>
      <c r="L16" s="43">
        <f t="shared" si="17"/>
        <v>7000000</v>
      </c>
      <c r="M16" s="43">
        <f>SUM(M8:M15)</f>
        <v>7000000</v>
      </c>
      <c r="N16" s="43"/>
      <c r="O16" s="43">
        <f>SUM(O8:O15)</f>
        <v>1941490.3846153847</v>
      </c>
      <c r="P16" s="43">
        <f>SUM(P8:P15)</f>
        <v>2746923.076923077</v>
      </c>
      <c r="Q16" s="43">
        <f t="shared" si="17"/>
        <v>143349567.30769229</v>
      </c>
      <c r="R16" s="43">
        <f t="shared" si="17"/>
        <v>123000000</v>
      </c>
      <c r="S16" s="43">
        <f t="shared" si="17"/>
        <v>9840000</v>
      </c>
      <c r="T16" s="43">
        <f t="shared" si="17"/>
        <v>1845000</v>
      </c>
      <c r="U16" s="43">
        <f t="shared" si="17"/>
        <v>1230000</v>
      </c>
      <c r="V16" s="43">
        <f t="shared" si="17"/>
        <v>12915000</v>
      </c>
      <c r="W16" s="43"/>
      <c r="X16" s="43"/>
      <c r="Y16" s="43"/>
      <c r="Z16" s="43"/>
      <c r="AA16" s="43">
        <f t="shared" si="17"/>
        <v>7</v>
      </c>
      <c r="AB16" s="43"/>
      <c r="AC16" s="43">
        <f t="shared" si="17"/>
        <v>19657403.846153844</v>
      </c>
      <c r="AD16" s="43">
        <f t="shared" si="17"/>
        <v>1388538.461538461</v>
      </c>
      <c r="AE16" s="43">
        <f>SUM(AE8:AE15)</f>
        <v>129046028.84615386</v>
      </c>
      <c r="AF16" s="2"/>
    </row>
    <row r="17" spans="1:33" ht="17.25" customHeight="1">
      <c r="A17" s="44"/>
      <c r="B17" s="45"/>
      <c r="C17" s="45"/>
      <c r="D17" s="45"/>
      <c r="E17" s="45"/>
      <c r="F17" s="45"/>
      <c r="G17" s="45"/>
      <c r="H17" s="45"/>
      <c r="I17" s="46"/>
      <c r="J17" s="47"/>
      <c r="K17" s="48"/>
      <c r="L17" s="48"/>
      <c r="M17" s="48"/>
      <c r="N17" s="48"/>
      <c r="O17" s="47"/>
      <c r="P17" s="49"/>
      <c r="Q17" s="48"/>
      <c r="R17" s="50"/>
      <c r="S17" s="50"/>
      <c r="T17" s="77" t="s">
        <v>52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2"/>
    </row>
    <row r="18" spans="1:33" ht="13.8">
      <c r="A18" s="47"/>
      <c r="B18" s="70" t="s">
        <v>53</v>
      </c>
      <c r="C18" s="70"/>
      <c r="D18" s="26"/>
      <c r="E18" s="49"/>
      <c r="F18" s="70"/>
      <c r="G18" s="70"/>
      <c r="H18" s="70"/>
      <c r="I18" s="70"/>
      <c r="J18" s="49"/>
      <c r="K18" s="24"/>
      <c r="L18" s="24"/>
      <c r="M18" s="24"/>
      <c r="N18" s="24"/>
      <c r="O18" s="49"/>
      <c r="Q18" s="24"/>
      <c r="R18" s="49"/>
      <c r="S18" s="49"/>
      <c r="T18" s="70" t="s">
        <v>54</v>
      </c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2"/>
    </row>
    <row r="19" spans="1:33">
      <c r="A19" s="52"/>
      <c r="B19" s="54"/>
      <c r="C19" s="55"/>
      <c r="D19" s="55"/>
      <c r="E19" s="54"/>
      <c r="F19" s="54"/>
      <c r="G19" s="54"/>
      <c r="H19" s="54"/>
      <c r="I19" s="56"/>
      <c r="J19" s="54"/>
      <c r="O19" s="54"/>
      <c r="P19" s="54"/>
      <c r="Q19" s="55"/>
      <c r="R19" s="54"/>
      <c r="S19" s="54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7"/>
    </row>
    <row r="20" spans="1:33">
      <c r="A20" s="52"/>
      <c r="B20" s="54"/>
      <c r="C20" s="55"/>
      <c r="D20" s="55"/>
      <c r="E20" s="54"/>
      <c r="F20" s="54"/>
      <c r="G20" s="54"/>
      <c r="H20" s="54"/>
      <c r="I20" s="58"/>
      <c r="J20" s="54"/>
      <c r="O20" s="54"/>
      <c r="P20" s="54"/>
      <c r="Q20" s="55"/>
      <c r="R20" s="54"/>
      <c r="S20" s="54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7"/>
    </row>
    <row r="21" spans="1:33">
      <c r="A21" s="52"/>
      <c r="B21" s="54"/>
      <c r="C21" s="55"/>
      <c r="D21" s="55"/>
      <c r="E21" s="54"/>
      <c r="F21" s="54"/>
      <c r="G21" s="54"/>
      <c r="H21" s="54"/>
      <c r="I21" s="55"/>
      <c r="J21" s="54"/>
      <c r="O21" s="54"/>
      <c r="P21" s="54"/>
      <c r="Q21" s="59"/>
      <c r="R21" s="54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7"/>
    </row>
    <row r="22" spans="1:33">
      <c r="A22" s="52"/>
      <c r="B22" s="54"/>
      <c r="C22" s="55"/>
      <c r="D22" s="55"/>
      <c r="E22" s="54"/>
      <c r="F22" s="54"/>
      <c r="G22" s="54"/>
      <c r="H22" s="54"/>
      <c r="I22" s="55"/>
      <c r="J22" s="54"/>
      <c r="O22" s="54"/>
      <c r="P22" s="54"/>
      <c r="Q22" s="55"/>
      <c r="R22" s="54"/>
      <c r="S22" s="54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7"/>
    </row>
    <row r="23" spans="1:33">
      <c r="A23" s="60"/>
      <c r="B23" s="71"/>
      <c r="C23" s="71"/>
      <c r="D23" s="27"/>
      <c r="E23" s="61"/>
      <c r="F23" s="71"/>
      <c r="G23" s="71"/>
      <c r="H23" s="71"/>
      <c r="I23" s="71"/>
      <c r="J23" s="61"/>
      <c r="O23" s="61"/>
      <c r="P23" s="61"/>
      <c r="R23" s="61"/>
      <c r="S23" s="61"/>
      <c r="T23" s="61"/>
      <c r="U23" s="72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3">
      <c r="A24" s="60"/>
      <c r="B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3">
      <c r="A25" s="60"/>
      <c r="B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G25" s="62"/>
    </row>
    <row r="26" spans="1:33">
      <c r="B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3">
      <c r="C27" s="25"/>
    </row>
    <row r="28" spans="1:33">
      <c r="C28" s="25"/>
    </row>
    <row r="29" spans="1:33">
      <c r="C29" s="25"/>
    </row>
    <row r="30" spans="1:33">
      <c r="C30" s="25"/>
    </row>
    <row r="31" spans="1:33">
      <c r="C31" s="25"/>
    </row>
    <row r="32" spans="1:33">
      <c r="C32" s="25"/>
    </row>
    <row r="33" spans="3:16">
      <c r="C33" s="25"/>
    </row>
    <row r="34" spans="3:16">
      <c r="C34" s="25"/>
    </row>
    <row r="35" spans="3:16">
      <c r="C35" s="25"/>
    </row>
    <row r="41" spans="3:16" ht="13.8">
      <c r="I41" s="63"/>
    </row>
    <row r="46" spans="3:16">
      <c r="J46" s="62"/>
      <c r="O46" s="62"/>
      <c r="P46" s="62"/>
    </row>
  </sheetData>
  <mergeCells count="27">
    <mergeCell ref="B23:C23"/>
    <mergeCell ref="F23:I23"/>
    <mergeCell ref="U23:AE23"/>
    <mergeCell ref="S5:V5"/>
    <mergeCell ref="W5:Y5"/>
    <mergeCell ref="AE5:AE6"/>
    <mergeCell ref="T17:AE17"/>
    <mergeCell ref="B18:C18"/>
    <mergeCell ref="F18:I18"/>
    <mergeCell ref="T18:AE18"/>
    <mergeCell ref="I5:I6"/>
    <mergeCell ref="J5:M5"/>
    <mergeCell ref="N5:N6"/>
    <mergeCell ref="O5:P5"/>
    <mergeCell ref="Q5:Q6"/>
    <mergeCell ref="R5:R6"/>
    <mergeCell ref="A5:A6"/>
    <mergeCell ref="B5:B6"/>
    <mergeCell ref="C5:C6"/>
    <mergeCell ref="D5:F5"/>
    <mergeCell ref="G5:H5"/>
    <mergeCell ref="A1:Q1"/>
    <mergeCell ref="R1:AF1"/>
    <mergeCell ref="A2:I2"/>
    <mergeCell ref="R2:AF2"/>
    <mergeCell ref="A3:AF3"/>
    <mergeCell ref="A4:A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DS nhân viên + NPT </vt:lpstr>
      <vt:lpstr>T1</vt:lpstr>
      <vt:lpstr>Thuong tet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TV 1</vt:lpstr>
      <vt:lpstr>TV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Le</dc:creator>
  <cp:lastModifiedBy>Binh Le</cp:lastModifiedBy>
  <dcterms:created xsi:type="dcterms:W3CDTF">2023-11-15T03:31:14Z</dcterms:created>
  <dcterms:modified xsi:type="dcterms:W3CDTF">2023-11-16T09:06:49Z</dcterms:modified>
</cp:coreProperties>
</file>