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Nextcloud\TAI LIEU DAY\FILE MAU GUI HOC VIEN\"/>
    </mc:Choice>
  </mc:AlternateContent>
  <xr:revisionPtr revIDLastSave="0" documentId="13_ncr:1_{C0356F2C-D6FE-4CF8-87CA-FC3D10E156C5}" xr6:coauthVersionLast="47" xr6:coauthVersionMax="47" xr10:uidLastSave="{00000000-0000-0000-0000-000000000000}"/>
  <bookViews>
    <workbookView xWindow="-108" yWindow="-108" windowWidth="23256" windowHeight="12456" xr2:uid="{7A14D8E7-3E34-416E-A4B1-CB5311A40962}"/>
  </bookViews>
  <sheets>
    <sheet name="Lương " sheetId="1" r:id="rId1"/>
    <sheet name="Thời vụ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" i="3" l="1"/>
  <c r="AB11" i="3"/>
  <c r="AD9" i="3"/>
  <c r="AE14" i="3"/>
  <c r="U14" i="3"/>
  <c r="P14" i="3"/>
  <c r="N14" i="3"/>
  <c r="M14" i="3"/>
  <c r="L14" i="3"/>
  <c r="J14" i="3"/>
  <c r="H14" i="3"/>
  <c r="E14" i="3"/>
  <c r="AE13" i="3"/>
  <c r="K13" i="3"/>
  <c r="I13" i="3"/>
  <c r="S13" i="3" s="1"/>
  <c r="G13" i="3"/>
  <c r="F13" i="3"/>
  <c r="AE12" i="3"/>
  <c r="AD12" i="3"/>
  <c r="AB12" i="3"/>
  <c r="K12" i="3"/>
  <c r="I12" i="3"/>
  <c r="S12" i="3" s="1"/>
  <c r="G12" i="3"/>
  <c r="F12" i="3"/>
  <c r="AE11" i="3"/>
  <c r="K11" i="3"/>
  <c r="I11" i="3"/>
  <c r="S11" i="3" s="1"/>
  <c r="G11" i="3"/>
  <c r="F11" i="3"/>
  <c r="AE10" i="3"/>
  <c r="K10" i="3"/>
  <c r="I10" i="3"/>
  <c r="Q10" i="3" s="1"/>
  <c r="G10" i="3"/>
  <c r="F10" i="3"/>
  <c r="AE9" i="3"/>
  <c r="K9" i="3"/>
  <c r="I9" i="3"/>
  <c r="Q9" i="3" s="1"/>
  <c r="G9" i="3"/>
  <c r="G14" i="3" s="1"/>
  <c r="F9" i="3"/>
  <c r="F14" i="3" s="1"/>
  <c r="AE8" i="3"/>
  <c r="S10" i="1"/>
  <c r="S11" i="1"/>
  <c r="S12" i="1"/>
  <c r="S13" i="1"/>
  <c r="S14" i="1"/>
  <c r="S15" i="1"/>
  <c r="S16" i="1"/>
  <c r="S9" i="1"/>
  <c r="O14" i="3" l="1"/>
  <c r="AB13" i="3"/>
  <c r="AD13" i="3"/>
  <c r="AA14" i="3"/>
  <c r="AD11" i="3"/>
  <c r="AD14" i="3"/>
  <c r="AB9" i="3"/>
  <c r="K14" i="3"/>
  <c r="R9" i="3"/>
  <c r="R14" i="3" s="1"/>
  <c r="Q12" i="3"/>
  <c r="R10" i="3"/>
  <c r="Q11" i="3"/>
  <c r="Q14" i="3"/>
  <c r="S9" i="3"/>
  <c r="S14" i="3" s="1"/>
  <c r="S10" i="3"/>
  <c r="T10" i="3" s="1"/>
  <c r="V10" i="3" s="1"/>
  <c r="AB10" i="3"/>
  <c r="R11" i="3"/>
  <c r="R12" i="3"/>
  <c r="T12" i="3" s="1"/>
  <c r="V12" i="3" s="1"/>
  <c r="Q13" i="3"/>
  <c r="R13" i="3"/>
  <c r="I14" i="3"/>
  <c r="AB14" i="3" l="1"/>
  <c r="T11" i="3"/>
  <c r="V11" i="3" s="1"/>
  <c r="Y11" i="3" s="1"/>
  <c r="Z10" i="3"/>
  <c r="X10" i="3"/>
  <c r="W10" i="3"/>
  <c r="Y10" i="3"/>
  <c r="T13" i="3"/>
  <c r="V13" i="3" s="1"/>
  <c r="Y12" i="3"/>
  <c r="X12" i="3"/>
  <c r="W12" i="3"/>
  <c r="Z12" i="3"/>
  <c r="T9" i="3"/>
  <c r="Z11" i="3" l="1"/>
  <c r="W11" i="3"/>
  <c r="X11" i="3"/>
  <c r="V9" i="3"/>
  <c r="T14" i="3"/>
  <c r="X13" i="3"/>
  <c r="W13" i="3"/>
  <c r="Z13" i="3"/>
  <c r="Y13" i="3"/>
  <c r="V14" i="3" l="1"/>
  <c r="Z9" i="3"/>
  <c r="Z14" i="3" s="1"/>
  <c r="X9" i="3"/>
  <c r="X14" i="3" s="1"/>
  <c r="Y9" i="3"/>
  <c r="Y14" i="3" s="1"/>
  <c r="W9" i="3"/>
  <c r="W14" i="3" s="1"/>
  <c r="P33" i="1" l="1"/>
  <c r="P31" i="1"/>
  <c r="N17" i="1"/>
  <c r="AB17" i="1"/>
  <c r="S17" i="1"/>
  <c r="M17" i="1"/>
  <c r="K17" i="1"/>
  <c r="J17" i="1"/>
  <c r="I17" i="1"/>
  <c r="H17" i="1"/>
  <c r="G17" i="1"/>
  <c r="F17" i="1"/>
  <c r="E17" i="1"/>
  <c r="AE15" i="1"/>
  <c r="AE14" i="1"/>
  <c r="AE13" i="1"/>
  <c r="A10" i="1"/>
  <c r="A11" i="1" s="1"/>
  <c r="W17" i="1" l="1"/>
  <c r="T17" i="1"/>
  <c r="V17" i="1"/>
  <c r="U17" i="1"/>
  <c r="A12" i="1"/>
  <c r="A13" i="1" s="1"/>
  <c r="A14" i="1" s="1"/>
  <c r="L17" i="1"/>
  <c r="Z9" i="1" l="1"/>
  <c r="Z14" i="1"/>
  <c r="Z15" i="1"/>
  <c r="Z16" i="1"/>
  <c r="Z10" i="1"/>
  <c r="AA10" i="1" s="1"/>
  <c r="AD10" i="1" s="1"/>
  <c r="AE10" i="1" s="1"/>
  <c r="Z12" i="1"/>
  <c r="AA12" i="1" s="1"/>
  <c r="AD12" i="1" s="1"/>
  <c r="AE12" i="1" s="1"/>
  <c r="Z11" i="1"/>
  <c r="Z13" i="1"/>
  <c r="AA13" i="1" s="1"/>
  <c r="P17" i="1"/>
  <c r="Q17" i="1"/>
  <c r="A15" i="1"/>
  <c r="A16" i="1" s="1"/>
  <c r="AA14" i="1" l="1"/>
  <c r="AA9" i="1"/>
  <c r="AD9" i="1" s="1"/>
  <c r="AA11" i="1"/>
  <c r="AD11" i="1" s="1"/>
  <c r="AE11" i="1" s="1"/>
  <c r="AA16" i="1"/>
  <c r="AD16" i="1" s="1"/>
  <c r="AE16" i="1" s="1"/>
  <c r="AA15" i="1"/>
  <c r="R17" i="1"/>
  <c r="AD17" i="1" l="1"/>
  <c r="AE9" i="1"/>
  <c r="AF17" i="1" l="1"/>
  <c r="AE17" i="1"/>
</calcChain>
</file>

<file path=xl/sharedStrings.xml><?xml version="1.0" encoding="utf-8"?>
<sst xmlns="http://schemas.openxmlformats.org/spreadsheetml/2006/main" count="112" uniqueCount="94">
  <si>
    <t xml:space="preserve">KẾ TOÁN THUẬN ViỆT </t>
  </si>
  <si>
    <t>PHÒNG HÀNH CHÍNH NHÂN SỰ</t>
  </si>
  <si>
    <t>BẢNG TỔNG HỢP THANH TOÁN LƯƠNG CBNV   ( Áp dụng ký HĐ trên 3 tháng)</t>
  </si>
  <si>
    <t>Tháng 03 Năm 2023</t>
  </si>
  <si>
    <t>STT</t>
  </si>
  <si>
    <t>Maõ NV</t>
  </si>
  <si>
    <t>Họ và tên</t>
  </si>
  <si>
    <t>Chức danh</t>
  </si>
  <si>
    <t>Ngày công</t>
  </si>
  <si>
    <t xml:space="preserve">Số giờ làm thêm </t>
  </si>
  <si>
    <t>Lương cơ bản</t>
  </si>
  <si>
    <t>Lương ngày công</t>
  </si>
  <si>
    <t>Tiền làm thêm giờ</t>
  </si>
  <si>
    <t xml:space="preserve">Các khoản phụ cấp </t>
  </si>
  <si>
    <t>Tổng thu nhập lương tháng</t>
  </si>
  <si>
    <t>Tổng lương thực lãnh</t>
  </si>
  <si>
    <t>Công làm việc</t>
  </si>
  <si>
    <t>Nghỉ phép lương</t>
  </si>
  <si>
    <t>Nghỉ không lương</t>
  </si>
  <si>
    <t xml:space="preserve">Ngày thường </t>
  </si>
  <si>
    <t xml:space="preserve">Ngày CN </t>
  </si>
  <si>
    <t xml:space="preserve">Trách nhiệm </t>
  </si>
  <si>
    <t xml:space="preserve">Phụ cấp xăng xe </t>
  </si>
  <si>
    <t>Phụ cấp điện thoại</t>
  </si>
  <si>
    <t>BHYT
1.5%</t>
  </si>
  <si>
    <t>BHTN  1%</t>
  </si>
  <si>
    <t>BHXH,BHYT, BHTN (10.5%)</t>
  </si>
  <si>
    <t>Số người phụ thuộc</t>
  </si>
  <si>
    <t>Thu nhập tính thuế TNCN</t>
  </si>
  <si>
    <t>Thuế TNCN phải nộp</t>
  </si>
  <si>
    <t>Xöû lyù</t>
  </si>
  <si>
    <t>COÂNG TY TRUNG NAM</t>
  </si>
  <si>
    <t>A</t>
  </si>
  <si>
    <t>T001</t>
  </si>
  <si>
    <t>GD</t>
  </si>
  <si>
    <t>T002</t>
  </si>
  <si>
    <t>B</t>
  </si>
  <si>
    <t>NV</t>
  </si>
  <si>
    <t>T004</t>
  </si>
  <si>
    <t>C</t>
  </si>
  <si>
    <t>PPKT</t>
  </si>
  <si>
    <t>T007</t>
  </si>
  <si>
    <t>D</t>
  </si>
  <si>
    <t>NVKT</t>
  </si>
  <si>
    <t>T008</t>
  </si>
  <si>
    <t>E</t>
  </si>
  <si>
    <t>TPKD</t>
  </si>
  <si>
    <t>T009</t>
  </si>
  <si>
    <t>F</t>
  </si>
  <si>
    <t>NVKD</t>
  </si>
  <si>
    <t>T010</t>
  </si>
  <si>
    <t>G</t>
  </si>
  <si>
    <t>Txế</t>
  </si>
  <si>
    <t>T011</t>
  </si>
  <si>
    <t>H</t>
  </si>
  <si>
    <t>NVHC</t>
  </si>
  <si>
    <t>Tổng cộng</t>
  </si>
  <si>
    <t>Kế toán trưởng</t>
  </si>
  <si>
    <t>Giám Đốc</t>
  </si>
  <si>
    <t xml:space="preserve">Tiền ăn trưa  </t>
  </si>
  <si>
    <t xml:space="preserve">Lương mua BHXH </t>
  </si>
  <si>
    <t>BHXH
8%</t>
  </si>
  <si>
    <t xml:space="preserve">Thu nhập chịu thuế </t>
  </si>
  <si>
    <t xml:space="preserve">BHXH khấu trừ </t>
  </si>
  <si>
    <t xml:space="preserve">Các khoản miễn thuế </t>
  </si>
  <si>
    <t>Chênh lệch tăng ca</t>
  </si>
  <si>
    <t xml:space="preserve">Các khoản giảm trừ </t>
  </si>
  <si>
    <t>TP.HCM , Ngày    31    Tháng  03  Năm  2023</t>
  </si>
  <si>
    <t>Kế Toán Thuận Việt</t>
  </si>
  <si>
    <t xml:space="preserve">Phòng hành chính nhân sự </t>
  </si>
  <si>
    <t>DANH SÁCH LƯƠNG HĐLĐ DƯỚI 3 THÁNG</t>
  </si>
  <si>
    <t>Họ Và Tên</t>
  </si>
  <si>
    <t>Chöùc
 danh</t>
  </si>
  <si>
    <t>Nghæ 
pheùp 
löông</t>
  </si>
  <si>
    <t>Nghæ 
khoâng
 löông</t>
  </si>
  <si>
    <t>Coâng laøm theâm</t>
  </si>
  <si>
    <t>Löông 
cô baûn</t>
  </si>
  <si>
    <t>Löông 
ngaøy 
coâng</t>
  </si>
  <si>
    <t xml:space="preserve">Phuï caáp 
traùch nhieäm, BQLDA
 </t>
  </si>
  <si>
    <t>Phụ cấp khác</t>
  </si>
  <si>
    <t>Löông laøm theâm giôø</t>
  </si>
  <si>
    <t xml:space="preserve">Tổng thu nhập </t>
  </si>
  <si>
    <t xml:space="preserve">Tổng thực lãnh </t>
  </si>
  <si>
    <t xml:space="preserve">Ký nhận </t>
  </si>
  <si>
    <t>Có bản cam kết</t>
  </si>
  <si>
    <t>THÁNG 03 NĂM 2023</t>
  </si>
  <si>
    <t>TP. Hồ Chí Minh, ngày 31 tháng 03 năm 2023</t>
  </si>
  <si>
    <t xml:space="preserve">Lương ngày </t>
  </si>
  <si>
    <t>AA</t>
  </si>
  <si>
    <t>BB</t>
  </si>
  <si>
    <t>CC</t>
  </si>
  <si>
    <t>DD</t>
  </si>
  <si>
    <t>EE</t>
  </si>
  <si>
    <t>Thuế TNCN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</si>
</sst>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&quot;TP.HCM,ngày  &quot;dd&quot; Tháng &quot;mm&quot; Năm &quot;yyyy"/>
  </numFmts>
  <fonts count="27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0"/>
      <name val="VNI-Times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VNI-Times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VNI-Times"/>
    </font>
    <font>
      <b/>
      <sz val="10"/>
      <name val="Times New Roman"/>
      <family val="1"/>
    </font>
    <font>
      <b/>
      <sz val="10"/>
      <name val="VNI-Times"/>
    </font>
    <font>
      <b/>
      <sz val="9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sz val="8.5"/>
      <name val="Times New Roman"/>
      <family val="1"/>
    </font>
    <font>
      <i/>
      <sz val="8.5"/>
      <name val="Times New Roman"/>
      <family val="1"/>
    </font>
    <font>
      <i/>
      <sz val="9"/>
      <name val="Times New Roman"/>
      <family val="1"/>
    </font>
    <font>
      <sz val="8.5"/>
      <name val="VNI-Times"/>
    </font>
    <font>
      <b/>
      <sz val="9"/>
      <name val="VNI-Times"/>
    </font>
    <font>
      <sz val="9"/>
      <name val="VNI-Times"/>
    </font>
    <font>
      <sz val="10"/>
      <name val="Calibri Light"/>
      <family val="1"/>
      <scheme val="major"/>
    </font>
    <font>
      <b/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</cellStyleXfs>
  <cellXfs count="104">
    <xf numFmtId="0" fontId="0" fillId="0" borderId="0" xfId="0"/>
    <xf numFmtId="0" fontId="3" fillId="0" borderId="0" xfId="2" applyFont="1" applyAlignment="1">
      <alignment horizontal="left"/>
    </xf>
    <xf numFmtId="0" fontId="6" fillId="0" borderId="0" xfId="0" applyFont="1"/>
    <xf numFmtId="0" fontId="7" fillId="0" borderId="0" xfId="0" applyFont="1"/>
    <xf numFmtId="0" fontId="3" fillId="0" borderId="0" xfId="2" applyFont="1"/>
    <xf numFmtId="0" fontId="9" fillId="0" borderId="0" xfId="0" applyFont="1"/>
    <xf numFmtId="0" fontId="10" fillId="0" borderId="0" xfId="0" applyFont="1"/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2" applyFont="1" applyBorder="1" applyAlignment="1">
      <alignment vertical="center" wrapText="1"/>
    </xf>
    <xf numFmtId="0" fontId="13" fillId="0" borderId="1" xfId="2" applyFont="1" applyBorder="1" applyAlignment="1">
      <alignment vertical="center" wrapText="1"/>
    </xf>
    <xf numFmtId="0" fontId="13" fillId="0" borderId="1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5" fontId="11" fillId="0" borderId="4" xfId="1" applyNumberFormat="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4" fillId="0" borderId="0" xfId="0" applyFont="1"/>
    <xf numFmtId="0" fontId="2" fillId="0" borderId="0" xfId="0" applyFont="1"/>
    <xf numFmtId="165" fontId="15" fillId="0" borderId="1" xfId="1" applyNumberFormat="1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6" fillId="0" borderId="1" xfId="2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left" vertical="center"/>
    </xf>
    <xf numFmtId="165" fontId="16" fillId="0" borderId="1" xfId="3" applyNumberFormat="1" applyFont="1" applyBorder="1" applyAlignment="1">
      <alignment horizontal="center" vertical="center"/>
    </xf>
    <xf numFmtId="3" fontId="16" fillId="0" borderId="1" xfId="1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/>
    </xf>
    <xf numFmtId="164" fontId="7" fillId="0" borderId="0" xfId="0" applyNumberFormat="1" applyFont="1"/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166" fontId="5" fillId="0" borderId="12" xfId="2" applyNumberFormat="1" applyFont="1" applyBorder="1" applyAlignment="1">
      <alignment horizontal="center" vertical="center"/>
    </xf>
    <xf numFmtId="3" fontId="5" fillId="0" borderId="12" xfId="2" applyNumberFormat="1" applyFont="1" applyBorder="1" applyAlignment="1">
      <alignment horizontal="center" vertical="center"/>
    </xf>
    <xf numFmtId="0" fontId="18" fillId="0" borderId="0" xfId="2" applyFont="1"/>
    <xf numFmtId="0" fontId="13" fillId="0" borderId="13" xfId="2" applyFont="1" applyBorder="1"/>
    <xf numFmtId="0" fontId="19" fillId="0" borderId="13" xfId="2" applyFont="1" applyBorder="1"/>
    <xf numFmtId="0" fontId="19" fillId="0" borderId="0" xfId="2" applyFont="1"/>
    <xf numFmtId="0" fontId="19" fillId="0" borderId="0" xfId="2" applyFont="1" applyAlignment="1">
      <alignment horizontal="center"/>
    </xf>
    <xf numFmtId="0" fontId="20" fillId="0" borderId="0" xfId="2" applyFont="1"/>
    <xf numFmtId="0" fontId="14" fillId="0" borderId="0" xfId="2" applyFont="1"/>
    <xf numFmtId="0" fontId="13" fillId="0" borderId="0" xfId="2" applyFont="1" applyAlignment="1">
      <alignment horizontal="center"/>
    </xf>
    <xf numFmtId="0" fontId="13" fillId="0" borderId="0" xfId="2" applyFont="1"/>
    <xf numFmtId="0" fontId="22" fillId="0" borderId="0" xfId="2" applyFont="1"/>
    <xf numFmtId="0" fontId="2" fillId="0" borderId="0" xfId="2"/>
    <xf numFmtId="0" fontId="23" fillId="0" borderId="0" xfId="2" applyFont="1"/>
    <xf numFmtId="0" fontId="23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0" fontId="24" fillId="0" borderId="0" xfId="0" applyFont="1"/>
    <xf numFmtId="3" fontId="23" fillId="0" borderId="0" xfId="2" applyNumberFormat="1" applyFont="1" applyAlignment="1">
      <alignment horizontal="center"/>
    </xf>
    <xf numFmtId="165" fontId="23" fillId="0" borderId="0" xfId="2" applyNumberFormat="1" applyFont="1" applyAlignment="1">
      <alignment horizontal="center"/>
    </xf>
    <xf numFmtId="0" fontId="22" fillId="0" borderId="0" xfId="0" applyFont="1"/>
    <xf numFmtId="0" fontId="12" fillId="0" borderId="0" xfId="0" applyFont="1" applyAlignment="1">
      <alignment horizontal="center"/>
    </xf>
    <xf numFmtId="0" fontId="23" fillId="0" borderId="0" xfId="0" applyFont="1"/>
    <xf numFmtId="3" fontId="2" fillId="0" borderId="0" xfId="0" applyNumberFormat="1" applyFont="1"/>
    <xf numFmtId="0" fontId="25" fillId="0" borderId="0" xfId="0" applyFont="1"/>
    <xf numFmtId="165" fontId="11" fillId="0" borderId="3" xfId="1" applyNumberFormat="1" applyFont="1" applyBorder="1" applyAlignment="1">
      <alignment vertical="center" wrapText="1"/>
    </xf>
    <xf numFmtId="165" fontId="11" fillId="0" borderId="4" xfId="1" applyNumberFormat="1" applyFont="1" applyBorder="1" applyAlignment="1">
      <alignment vertical="center" wrapText="1"/>
    </xf>
    <xf numFmtId="166" fontId="16" fillId="0" borderId="1" xfId="1" applyNumberFormat="1" applyFont="1" applyBorder="1" applyAlignment="1">
      <alignment horizontal="center" vertical="center"/>
    </xf>
    <xf numFmtId="0" fontId="26" fillId="0" borderId="13" xfId="2" applyFont="1" applyBorder="1"/>
    <xf numFmtId="0" fontId="0" fillId="0" borderId="0" xfId="0"/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2" fillId="0" borderId="0" xfId="0" applyFont="1"/>
    <xf numFmtId="165" fontId="11" fillId="0" borderId="1" xfId="1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4" xfId="2" applyFont="1" applyBorder="1" applyAlignment="1">
      <alignment horizontal="left" vertical="center" wrapText="1"/>
    </xf>
    <xf numFmtId="167" fontId="21" fillId="0" borderId="13" xfId="2" applyNumberFormat="1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165" fontId="11" fillId="0" borderId="14" xfId="1" applyNumberFormat="1" applyFont="1" applyBorder="1" applyAlignment="1">
      <alignment horizontal="center" vertical="center" wrapText="1"/>
    </xf>
    <xf numFmtId="165" fontId="11" fillId="0" borderId="7" xfId="1" applyNumberFormat="1" applyFont="1" applyBorder="1" applyAlignment="1">
      <alignment horizontal="center" vertical="center" wrapText="1"/>
    </xf>
    <xf numFmtId="165" fontId="11" fillId="0" borderId="2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11" fillId="0" borderId="4" xfId="1" applyNumberFormat="1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5" fontId="11" fillId="0" borderId="5" xfId="1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165" fontId="11" fillId="0" borderId="16" xfId="1" applyNumberFormat="1" applyFont="1" applyBorder="1" applyAlignment="1">
      <alignment horizontal="center" vertical="center" wrapText="1"/>
    </xf>
    <xf numFmtId="165" fontId="11" fillId="0" borderId="17" xfId="1" applyNumberFormat="1" applyFont="1" applyBorder="1" applyAlignment="1">
      <alignment horizontal="center" vertical="center" wrapText="1"/>
    </xf>
    <xf numFmtId="165" fontId="11" fillId="0" borderId="9" xfId="1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Luong" xfId="2" xr:uid="{6CB3A527-485F-4AF6-8D42-A0159BCEE6AB}"/>
    <cellStyle name="Normal_TN" xfId="3" xr:uid="{D966F83B-D492-4160-935B-D5EBAE9BB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29</xdr:col>
      <xdr:colOff>0</xdr:colOff>
      <xdr:row>7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AEB21B64-ED3E-4888-9412-091B14F9103B}"/>
            </a:ext>
          </a:extLst>
        </xdr:cNvPr>
        <xdr:cNvSpPr>
          <a:spLocks noChangeShapeType="1"/>
        </xdr:cNvSpPr>
      </xdr:nvSpPr>
      <xdr:spPr bwMode="auto">
        <a:xfrm flipV="1">
          <a:off x="932688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7</xdr:row>
      <xdr:rowOff>0</xdr:rowOff>
    </xdr:from>
    <xdr:to>
      <xdr:col>29</xdr:col>
      <xdr:colOff>0</xdr:colOff>
      <xdr:row>7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E0260CC5-6D8D-4F33-BD64-D11C5A537652}"/>
            </a:ext>
          </a:extLst>
        </xdr:cNvPr>
        <xdr:cNvSpPr>
          <a:spLocks noChangeShapeType="1"/>
        </xdr:cNvSpPr>
      </xdr:nvSpPr>
      <xdr:spPr bwMode="auto">
        <a:xfrm>
          <a:off x="932688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7</xdr:row>
      <xdr:rowOff>0</xdr:rowOff>
    </xdr:from>
    <xdr:to>
      <xdr:col>29</xdr:col>
      <xdr:colOff>7620</xdr:colOff>
      <xdr:row>8</xdr:row>
      <xdr:rowOff>0</xdr:rowOff>
    </xdr:to>
    <xdr:sp macro="" textlink="">
      <xdr:nvSpPr>
        <xdr:cNvPr id="4" name="Line 38">
          <a:extLst>
            <a:ext uri="{FF2B5EF4-FFF2-40B4-BE49-F238E27FC236}">
              <a16:creationId xmlns:a16="http://schemas.microsoft.com/office/drawing/2014/main" id="{DB88C6D6-E495-47A8-940A-E44D4B7012F8}"/>
            </a:ext>
          </a:extLst>
        </xdr:cNvPr>
        <xdr:cNvSpPr>
          <a:spLocks noChangeShapeType="1"/>
        </xdr:cNvSpPr>
      </xdr:nvSpPr>
      <xdr:spPr bwMode="auto">
        <a:xfrm flipV="1">
          <a:off x="932688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7620</xdr:colOff>
      <xdr:row>7</xdr:row>
      <xdr:rowOff>7620</xdr:rowOff>
    </xdr:from>
    <xdr:to>
      <xdr:col>29</xdr:col>
      <xdr:colOff>0</xdr:colOff>
      <xdr:row>8</xdr:row>
      <xdr:rowOff>0</xdr:rowOff>
    </xdr:to>
    <xdr:sp macro="" textlink="">
      <xdr:nvSpPr>
        <xdr:cNvPr id="5" name="Line 39">
          <a:extLst>
            <a:ext uri="{FF2B5EF4-FFF2-40B4-BE49-F238E27FC236}">
              <a16:creationId xmlns:a16="http://schemas.microsoft.com/office/drawing/2014/main" id="{0D816485-3FFA-461D-A24F-86E5BE0F7DF3}"/>
            </a:ext>
          </a:extLst>
        </xdr:cNvPr>
        <xdr:cNvSpPr>
          <a:spLocks noChangeShapeType="1"/>
        </xdr:cNvSpPr>
      </xdr:nvSpPr>
      <xdr:spPr bwMode="auto">
        <a:xfrm>
          <a:off x="9334500" y="1432560"/>
          <a:ext cx="1158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0788-B2B3-463B-A444-E33353575E39}">
  <dimension ref="A1:AH703"/>
  <sheetViews>
    <sheetView tabSelected="1" topLeftCell="R1" workbookViewId="0">
      <selection activeCell="AH17" sqref="AH17"/>
    </sheetView>
  </sheetViews>
  <sheetFormatPr defaultColWidth="9.109375" defaultRowHeight="14.4" outlineLevelCol="1"/>
  <cols>
    <col min="1" max="1" width="4.33203125" style="23" customWidth="1"/>
    <col min="2" max="2" width="0.109375" customWidth="1"/>
    <col min="3" max="3" width="5" style="23" customWidth="1"/>
    <col min="4" max="4" width="5.88671875" style="56" customWidth="1"/>
    <col min="5" max="5" width="5.109375" style="23" customWidth="1"/>
    <col min="6" max="6" width="5.44140625" style="23" customWidth="1"/>
    <col min="7" max="7" width="5.6640625" style="23" customWidth="1"/>
    <col min="8" max="8" width="6" style="23" customWidth="1"/>
    <col min="9" max="9" width="5.109375" style="23" bestFit="1" customWidth="1"/>
    <col min="10" max="10" width="12.21875" style="23" customWidth="1"/>
    <col min="11" max="11" width="11.33203125" style="23" bestFit="1" customWidth="1"/>
    <col min="12" max="12" width="11.5546875" style="23" customWidth="1"/>
    <col min="13" max="13" width="10.109375" style="23" customWidth="1"/>
    <col min="14" max="15" width="9.88671875" style="23" customWidth="1"/>
    <col min="16" max="16" width="10.5546875" style="23" customWidth="1"/>
    <col min="17" max="17" width="12" style="23" customWidth="1"/>
    <col min="18" max="18" width="13.5546875" style="23" customWidth="1"/>
    <col min="19" max="19" width="13" style="23" customWidth="1"/>
    <col min="20" max="20" width="10.21875" style="23" customWidth="1" outlineLevel="1"/>
    <col min="21" max="21" width="9" style="23" customWidth="1" outlineLevel="1"/>
    <col min="22" max="22" width="10.44140625" style="23" customWidth="1" outlineLevel="1"/>
    <col min="23" max="23" width="15.88671875" style="23" customWidth="1"/>
    <col min="24" max="26" width="11.5546875" style="23" customWidth="1"/>
    <col min="27" max="27" width="11.33203125" style="23" customWidth="1"/>
    <col min="28" max="28" width="9.77734375" style="23" customWidth="1" outlineLevel="1"/>
    <col min="29" max="29" width="12.44140625" style="23" customWidth="1" outlineLevel="1"/>
    <col min="30" max="30" width="16.77734375" style="23" customWidth="1" outlineLevel="1"/>
    <col min="31" max="31" width="13" style="23" customWidth="1"/>
    <col min="32" max="32" width="12.88671875" style="23" customWidth="1"/>
    <col min="33" max="33" width="9.109375" style="23"/>
    <col min="34" max="34" width="12.6640625" style="23" bestFit="1" customWidth="1"/>
    <col min="35" max="257" width="9.109375" style="23"/>
    <col min="258" max="258" width="4.33203125" style="23" customWidth="1"/>
    <col min="259" max="259" width="0.109375" style="23" customWidth="1"/>
    <col min="260" max="260" width="4.5546875" style="23" customWidth="1"/>
    <col min="261" max="261" width="7.44140625" style="23" customWidth="1"/>
    <col min="262" max="262" width="5.109375" style="23" customWidth="1"/>
    <col min="263" max="263" width="5.44140625" style="23" customWidth="1"/>
    <col min="264" max="264" width="5.6640625" style="23" customWidth="1"/>
    <col min="265" max="265" width="6" style="23" customWidth="1"/>
    <col min="266" max="266" width="5.109375" style="23" bestFit="1" customWidth="1"/>
    <col min="267" max="267" width="0" style="23" hidden="1" customWidth="1"/>
    <col min="268" max="268" width="12.33203125" style="23" customWidth="1"/>
    <col min="269" max="269" width="10.6640625" style="23" customWidth="1"/>
    <col min="270" max="270" width="10.109375" style="23" customWidth="1"/>
    <col min="271" max="271" width="9.88671875" style="23" customWidth="1"/>
    <col min="272" max="272" width="11.33203125" style="23" bestFit="1" customWidth="1"/>
    <col min="273" max="273" width="11.5546875" style="23" customWidth="1"/>
    <col min="274" max="275" width="11.44140625" style="23" customWidth="1"/>
    <col min="276" max="276" width="13.5546875" style="23" customWidth="1"/>
    <col min="277" max="277" width="0.33203125" style="23" customWidth="1"/>
    <col min="278" max="280" width="0" style="23" hidden="1" customWidth="1"/>
    <col min="281" max="281" width="11.5546875" style="23" customWidth="1"/>
    <col min="282" max="282" width="6.44140625" style="23" customWidth="1"/>
    <col min="283" max="283" width="13.33203125" style="23" customWidth="1"/>
    <col min="284" max="284" width="11.88671875" style="23" bestFit="1" customWidth="1"/>
    <col min="285" max="285" width="12.88671875" style="23" customWidth="1"/>
    <col min="286" max="287" width="0" style="23" hidden="1" customWidth="1"/>
    <col min="288" max="289" width="9.109375" style="23"/>
    <col min="290" max="290" width="12.6640625" style="23" bestFit="1" customWidth="1"/>
    <col min="291" max="513" width="9.109375" style="23"/>
    <col min="514" max="514" width="4.33203125" style="23" customWidth="1"/>
    <col min="515" max="515" width="0.109375" style="23" customWidth="1"/>
    <col min="516" max="516" width="4.5546875" style="23" customWidth="1"/>
    <col min="517" max="517" width="7.44140625" style="23" customWidth="1"/>
    <col min="518" max="518" width="5.109375" style="23" customWidth="1"/>
    <col min="519" max="519" width="5.44140625" style="23" customWidth="1"/>
    <col min="520" max="520" width="5.6640625" style="23" customWidth="1"/>
    <col min="521" max="521" width="6" style="23" customWidth="1"/>
    <col min="522" max="522" width="5.109375" style="23" bestFit="1" customWidth="1"/>
    <col min="523" max="523" width="0" style="23" hidden="1" customWidth="1"/>
    <col min="524" max="524" width="12.33203125" style="23" customWidth="1"/>
    <col min="525" max="525" width="10.6640625" style="23" customWidth="1"/>
    <col min="526" max="526" width="10.109375" style="23" customWidth="1"/>
    <col min="527" max="527" width="9.88671875" style="23" customWidth="1"/>
    <col min="528" max="528" width="11.33203125" style="23" bestFit="1" customWidth="1"/>
    <col min="529" max="529" width="11.5546875" style="23" customWidth="1"/>
    <col min="530" max="531" width="11.44140625" style="23" customWidth="1"/>
    <col min="532" max="532" width="13.5546875" style="23" customWidth="1"/>
    <col min="533" max="533" width="0.33203125" style="23" customWidth="1"/>
    <col min="534" max="536" width="0" style="23" hidden="1" customWidth="1"/>
    <col min="537" max="537" width="11.5546875" style="23" customWidth="1"/>
    <col min="538" max="538" width="6.44140625" style="23" customWidth="1"/>
    <col min="539" max="539" width="13.33203125" style="23" customWidth="1"/>
    <col min="540" max="540" width="11.88671875" style="23" bestFit="1" customWidth="1"/>
    <col min="541" max="541" width="12.88671875" style="23" customWidth="1"/>
    <col min="542" max="543" width="0" style="23" hidden="1" customWidth="1"/>
    <col min="544" max="545" width="9.109375" style="23"/>
    <col min="546" max="546" width="12.6640625" style="23" bestFit="1" customWidth="1"/>
    <col min="547" max="769" width="9.109375" style="23"/>
    <col min="770" max="770" width="4.33203125" style="23" customWidth="1"/>
    <col min="771" max="771" width="0.109375" style="23" customWidth="1"/>
    <col min="772" max="772" width="4.5546875" style="23" customWidth="1"/>
    <col min="773" max="773" width="7.44140625" style="23" customWidth="1"/>
    <col min="774" max="774" width="5.109375" style="23" customWidth="1"/>
    <col min="775" max="775" width="5.44140625" style="23" customWidth="1"/>
    <col min="776" max="776" width="5.6640625" style="23" customWidth="1"/>
    <col min="777" max="777" width="6" style="23" customWidth="1"/>
    <col min="778" max="778" width="5.109375" style="23" bestFit="1" customWidth="1"/>
    <col min="779" max="779" width="0" style="23" hidden="1" customWidth="1"/>
    <col min="780" max="780" width="12.33203125" style="23" customWidth="1"/>
    <col min="781" max="781" width="10.6640625" style="23" customWidth="1"/>
    <col min="782" max="782" width="10.109375" style="23" customWidth="1"/>
    <col min="783" max="783" width="9.88671875" style="23" customWidth="1"/>
    <col min="784" max="784" width="11.33203125" style="23" bestFit="1" customWidth="1"/>
    <col min="785" max="785" width="11.5546875" style="23" customWidth="1"/>
    <col min="786" max="787" width="11.44140625" style="23" customWidth="1"/>
    <col min="788" max="788" width="13.5546875" style="23" customWidth="1"/>
    <col min="789" max="789" width="0.33203125" style="23" customWidth="1"/>
    <col min="790" max="792" width="0" style="23" hidden="1" customWidth="1"/>
    <col min="793" max="793" width="11.5546875" style="23" customWidth="1"/>
    <col min="794" max="794" width="6.44140625" style="23" customWidth="1"/>
    <col min="795" max="795" width="13.33203125" style="23" customWidth="1"/>
    <col min="796" max="796" width="11.88671875" style="23" bestFit="1" customWidth="1"/>
    <col min="797" max="797" width="12.88671875" style="23" customWidth="1"/>
    <col min="798" max="799" width="0" style="23" hidden="1" customWidth="1"/>
    <col min="800" max="801" width="9.109375" style="23"/>
    <col min="802" max="802" width="12.6640625" style="23" bestFit="1" customWidth="1"/>
    <col min="803" max="1025" width="9.109375" style="23"/>
    <col min="1026" max="1026" width="4.33203125" style="23" customWidth="1"/>
    <col min="1027" max="1027" width="0.109375" style="23" customWidth="1"/>
    <col min="1028" max="1028" width="4.5546875" style="23" customWidth="1"/>
    <col min="1029" max="1029" width="7.44140625" style="23" customWidth="1"/>
    <col min="1030" max="1030" width="5.109375" style="23" customWidth="1"/>
    <col min="1031" max="1031" width="5.44140625" style="23" customWidth="1"/>
    <col min="1032" max="1032" width="5.6640625" style="23" customWidth="1"/>
    <col min="1033" max="1033" width="6" style="23" customWidth="1"/>
    <col min="1034" max="1034" width="5.109375" style="23" bestFit="1" customWidth="1"/>
    <col min="1035" max="1035" width="0" style="23" hidden="1" customWidth="1"/>
    <col min="1036" max="1036" width="12.33203125" style="23" customWidth="1"/>
    <col min="1037" max="1037" width="10.6640625" style="23" customWidth="1"/>
    <col min="1038" max="1038" width="10.109375" style="23" customWidth="1"/>
    <col min="1039" max="1039" width="9.88671875" style="23" customWidth="1"/>
    <col min="1040" max="1040" width="11.33203125" style="23" bestFit="1" customWidth="1"/>
    <col min="1041" max="1041" width="11.5546875" style="23" customWidth="1"/>
    <col min="1042" max="1043" width="11.44140625" style="23" customWidth="1"/>
    <col min="1044" max="1044" width="13.5546875" style="23" customWidth="1"/>
    <col min="1045" max="1045" width="0.33203125" style="23" customWidth="1"/>
    <col min="1046" max="1048" width="0" style="23" hidden="1" customWidth="1"/>
    <col min="1049" max="1049" width="11.5546875" style="23" customWidth="1"/>
    <col min="1050" max="1050" width="6.44140625" style="23" customWidth="1"/>
    <col min="1051" max="1051" width="13.33203125" style="23" customWidth="1"/>
    <col min="1052" max="1052" width="11.88671875" style="23" bestFit="1" customWidth="1"/>
    <col min="1053" max="1053" width="12.88671875" style="23" customWidth="1"/>
    <col min="1054" max="1055" width="0" style="23" hidden="1" customWidth="1"/>
    <col min="1056" max="1057" width="9.109375" style="23"/>
    <col min="1058" max="1058" width="12.6640625" style="23" bestFit="1" customWidth="1"/>
    <col min="1059" max="1281" width="9.109375" style="23"/>
    <col min="1282" max="1282" width="4.33203125" style="23" customWidth="1"/>
    <col min="1283" max="1283" width="0.109375" style="23" customWidth="1"/>
    <col min="1284" max="1284" width="4.5546875" style="23" customWidth="1"/>
    <col min="1285" max="1285" width="7.44140625" style="23" customWidth="1"/>
    <col min="1286" max="1286" width="5.109375" style="23" customWidth="1"/>
    <col min="1287" max="1287" width="5.44140625" style="23" customWidth="1"/>
    <col min="1288" max="1288" width="5.6640625" style="23" customWidth="1"/>
    <col min="1289" max="1289" width="6" style="23" customWidth="1"/>
    <col min="1290" max="1290" width="5.109375" style="23" bestFit="1" customWidth="1"/>
    <col min="1291" max="1291" width="0" style="23" hidden="1" customWidth="1"/>
    <col min="1292" max="1292" width="12.33203125" style="23" customWidth="1"/>
    <col min="1293" max="1293" width="10.6640625" style="23" customWidth="1"/>
    <col min="1294" max="1294" width="10.109375" style="23" customWidth="1"/>
    <col min="1295" max="1295" width="9.88671875" style="23" customWidth="1"/>
    <col min="1296" max="1296" width="11.33203125" style="23" bestFit="1" customWidth="1"/>
    <col min="1297" max="1297" width="11.5546875" style="23" customWidth="1"/>
    <col min="1298" max="1299" width="11.44140625" style="23" customWidth="1"/>
    <col min="1300" max="1300" width="13.5546875" style="23" customWidth="1"/>
    <col min="1301" max="1301" width="0.33203125" style="23" customWidth="1"/>
    <col min="1302" max="1304" width="0" style="23" hidden="1" customWidth="1"/>
    <col min="1305" max="1305" width="11.5546875" style="23" customWidth="1"/>
    <col min="1306" max="1306" width="6.44140625" style="23" customWidth="1"/>
    <col min="1307" max="1307" width="13.33203125" style="23" customWidth="1"/>
    <col min="1308" max="1308" width="11.88671875" style="23" bestFit="1" customWidth="1"/>
    <col min="1309" max="1309" width="12.88671875" style="23" customWidth="1"/>
    <col min="1310" max="1311" width="0" style="23" hidden="1" customWidth="1"/>
    <col min="1312" max="1313" width="9.109375" style="23"/>
    <col min="1314" max="1314" width="12.6640625" style="23" bestFit="1" customWidth="1"/>
    <col min="1315" max="1537" width="9.109375" style="23"/>
    <col min="1538" max="1538" width="4.33203125" style="23" customWidth="1"/>
    <col min="1539" max="1539" width="0.109375" style="23" customWidth="1"/>
    <col min="1540" max="1540" width="4.5546875" style="23" customWidth="1"/>
    <col min="1541" max="1541" width="7.44140625" style="23" customWidth="1"/>
    <col min="1542" max="1542" width="5.109375" style="23" customWidth="1"/>
    <col min="1543" max="1543" width="5.44140625" style="23" customWidth="1"/>
    <col min="1544" max="1544" width="5.6640625" style="23" customWidth="1"/>
    <col min="1545" max="1545" width="6" style="23" customWidth="1"/>
    <col min="1546" max="1546" width="5.109375" style="23" bestFit="1" customWidth="1"/>
    <col min="1547" max="1547" width="0" style="23" hidden="1" customWidth="1"/>
    <col min="1548" max="1548" width="12.33203125" style="23" customWidth="1"/>
    <col min="1549" max="1549" width="10.6640625" style="23" customWidth="1"/>
    <col min="1550" max="1550" width="10.109375" style="23" customWidth="1"/>
    <col min="1551" max="1551" width="9.88671875" style="23" customWidth="1"/>
    <col min="1552" max="1552" width="11.33203125" style="23" bestFit="1" customWidth="1"/>
    <col min="1553" max="1553" width="11.5546875" style="23" customWidth="1"/>
    <col min="1554" max="1555" width="11.44140625" style="23" customWidth="1"/>
    <col min="1556" max="1556" width="13.5546875" style="23" customWidth="1"/>
    <col min="1557" max="1557" width="0.33203125" style="23" customWidth="1"/>
    <col min="1558" max="1560" width="0" style="23" hidden="1" customWidth="1"/>
    <col min="1561" max="1561" width="11.5546875" style="23" customWidth="1"/>
    <col min="1562" max="1562" width="6.44140625" style="23" customWidth="1"/>
    <col min="1563" max="1563" width="13.33203125" style="23" customWidth="1"/>
    <col min="1564" max="1564" width="11.88671875" style="23" bestFit="1" customWidth="1"/>
    <col min="1565" max="1565" width="12.88671875" style="23" customWidth="1"/>
    <col min="1566" max="1567" width="0" style="23" hidden="1" customWidth="1"/>
    <col min="1568" max="1569" width="9.109375" style="23"/>
    <col min="1570" max="1570" width="12.6640625" style="23" bestFit="1" customWidth="1"/>
    <col min="1571" max="1793" width="9.109375" style="23"/>
    <col min="1794" max="1794" width="4.33203125" style="23" customWidth="1"/>
    <col min="1795" max="1795" width="0.109375" style="23" customWidth="1"/>
    <col min="1796" max="1796" width="4.5546875" style="23" customWidth="1"/>
    <col min="1797" max="1797" width="7.44140625" style="23" customWidth="1"/>
    <col min="1798" max="1798" width="5.109375" style="23" customWidth="1"/>
    <col min="1799" max="1799" width="5.44140625" style="23" customWidth="1"/>
    <col min="1800" max="1800" width="5.6640625" style="23" customWidth="1"/>
    <col min="1801" max="1801" width="6" style="23" customWidth="1"/>
    <col min="1802" max="1802" width="5.109375" style="23" bestFit="1" customWidth="1"/>
    <col min="1803" max="1803" width="0" style="23" hidden="1" customWidth="1"/>
    <col min="1804" max="1804" width="12.33203125" style="23" customWidth="1"/>
    <col min="1805" max="1805" width="10.6640625" style="23" customWidth="1"/>
    <col min="1806" max="1806" width="10.109375" style="23" customWidth="1"/>
    <col min="1807" max="1807" width="9.88671875" style="23" customWidth="1"/>
    <col min="1808" max="1808" width="11.33203125" style="23" bestFit="1" customWidth="1"/>
    <col min="1809" max="1809" width="11.5546875" style="23" customWidth="1"/>
    <col min="1810" max="1811" width="11.44140625" style="23" customWidth="1"/>
    <col min="1812" max="1812" width="13.5546875" style="23" customWidth="1"/>
    <col min="1813" max="1813" width="0.33203125" style="23" customWidth="1"/>
    <col min="1814" max="1816" width="0" style="23" hidden="1" customWidth="1"/>
    <col min="1817" max="1817" width="11.5546875" style="23" customWidth="1"/>
    <col min="1818" max="1818" width="6.44140625" style="23" customWidth="1"/>
    <col min="1819" max="1819" width="13.33203125" style="23" customWidth="1"/>
    <col min="1820" max="1820" width="11.88671875" style="23" bestFit="1" customWidth="1"/>
    <col min="1821" max="1821" width="12.88671875" style="23" customWidth="1"/>
    <col min="1822" max="1823" width="0" style="23" hidden="1" customWidth="1"/>
    <col min="1824" max="1825" width="9.109375" style="23"/>
    <col min="1826" max="1826" width="12.6640625" style="23" bestFit="1" customWidth="1"/>
    <col min="1827" max="2049" width="9.109375" style="23"/>
    <col min="2050" max="2050" width="4.33203125" style="23" customWidth="1"/>
    <col min="2051" max="2051" width="0.109375" style="23" customWidth="1"/>
    <col min="2052" max="2052" width="4.5546875" style="23" customWidth="1"/>
    <col min="2053" max="2053" width="7.44140625" style="23" customWidth="1"/>
    <col min="2054" max="2054" width="5.109375" style="23" customWidth="1"/>
    <col min="2055" max="2055" width="5.44140625" style="23" customWidth="1"/>
    <col min="2056" max="2056" width="5.6640625" style="23" customWidth="1"/>
    <col min="2057" max="2057" width="6" style="23" customWidth="1"/>
    <col min="2058" max="2058" width="5.109375" style="23" bestFit="1" customWidth="1"/>
    <col min="2059" max="2059" width="0" style="23" hidden="1" customWidth="1"/>
    <col min="2060" max="2060" width="12.33203125" style="23" customWidth="1"/>
    <col min="2061" max="2061" width="10.6640625" style="23" customWidth="1"/>
    <col min="2062" max="2062" width="10.109375" style="23" customWidth="1"/>
    <col min="2063" max="2063" width="9.88671875" style="23" customWidth="1"/>
    <col min="2064" max="2064" width="11.33203125" style="23" bestFit="1" customWidth="1"/>
    <col min="2065" max="2065" width="11.5546875" style="23" customWidth="1"/>
    <col min="2066" max="2067" width="11.44140625" style="23" customWidth="1"/>
    <col min="2068" max="2068" width="13.5546875" style="23" customWidth="1"/>
    <col min="2069" max="2069" width="0.33203125" style="23" customWidth="1"/>
    <col min="2070" max="2072" width="0" style="23" hidden="1" customWidth="1"/>
    <col min="2073" max="2073" width="11.5546875" style="23" customWidth="1"/>
    <col min="2074" max="2074" width="6.44140625" style="23" customWidth="1"/>
    <col min="2075" max="2075" width="13.33203125" style="23" customWidth="1"/>
    <col min="2076" max="2076" width="11.88671875" style="23" bestFit="1" customWidth="1"/>
    <col min="2077" max="2077" width="12.88671875" style="23" customWidth="1"/>
    <col min="2078" max="2079" width="0" style="23" hidden="1" customWidth="1"/>
    <col min="2080" max="2081" width="9.109375" style="23"/>
    <col min="2082" max="2082" width="12.6640625" style="23" bestFit="1" customWidth="1"/>
    <col min="2083" max="2305" width="9.109375" style="23"/>
    <col min="2306" max="2306" width="4.33203125" style="23" customWidth="1"/>
    <col min="2307" max="2307" width="0.109375" style="23" customWidth="1"/>
    <col min="2308" max="2308" width="4.5546875" style="23" customWidth="1"/>
    <col min="2309" max="2309" width="7.44140625" style="23" customWidth="1"/>
    <col min="2310" max="2310" width="5.109375" style="23" customWidth="1"/>
    <col min="2311" max="2311" width="5.44140625" style="23" customWidth="1"/>
    <col min="2312" max="2312" width="5.6640625" style="23" customWidth="1"/>
    <col min="2313" max="2313" width="6" style="23" customWidth="1"/>
    <col min="2314" max="2314" width="5.109375" style="23" bestFit="1" customWidth="1"/>
    <col min="2315" max="2315" width="0" style="23" hidden="1" customWidth="1"/>
    <col min="2316" max="2316" width="12.33203125" style="23" customWidth="1"/>
    <col min="2317" max="2317" width="10.6640625" style="23" customWidth="1"/>
    <col min="2318" max="2318" width="10.109375" style="23" customWidth="1"/>
    <col min="2319" max="2319" width="9.88671875" style="23" customWidth="1"/>
    <col min="2320" max="2320" width="11.33203125" style="23" bestFit="1" customWidth="1"/>
    <col min="2321" max="2321" width="11.5546875" style="23" customWidth="1"/>
    <col min="2322" max="2323" width="11.44140625" style="23" customWidth="1"/>
    <col min="2324" max="2324" width="13.5546875" style="23" customWidth="1"/>
    <col min="2325" max="2325" width="0.33203125" style="23" customWidth="1"/>
    <col min="2326" max="2328" width="0" style="23" hidden="1" customWidth="1"/>
    <col min="2329" max="2329" width="11.5546875" style="23" customWidth="1"/>
    <col min="2330" max="2330" width="6.44140625" style="23" customWidth="1"/>
    <col min="2331" max="2331" width="13.33203125" style="23" customWidth="1"/>
    <col min="2332" max="2332" width="11.88671875" style="23" bestFit="1" customWidth="1"/>
    <col min="2333" max="2333" width="12.88671875" style="23" customWidth="1"/>
    <col min="2334" max="2335" width="0" style="23" hidden="1" customWidth="1"/>
    <col min="2336" max="2337" width="9.109375" style="23"/>
    <col min="2338" max="2338" width="12.6640625" style="23" bestFit="1" customWidth="1"/>
    <col min="2339" max="2561" width="9.109375" style="23"/>
    <col min="2562" max="2562" width="4.33203125" style="23" customWidth="1"/>
    <col min="2563" max="2563" width="0.109375" style="23" customWidth="1"/>
    <col min="2564" max="2564" width="4.5546875" style="23" customWidth="1"/>
    <col min="2565" max="2565" width="7.44140625" style="23" customWidth="1"/>
    <col min="2566" max="2566" width="5.109375" style="23" customWidth="1"/>
    <col min="2567" max="2567" width="5.44140625" style="23" customWidth="1"/>
    <col min="2568" max="2568" width="5.6640625" style="23" customWidth="1"/>
    <col min="2569" max="2569" width="6" style="23" customWidth="1"/>
    <col min="2570" max="2570" width="5.109375" style="23" bestFit="1" customWidth="1"/>
    <col min="2571" max="2571" width="0" style="23" hidden="1" customWidth="1"/>
    <col min="2572" max="2572" width="12.33203125" style="23" customWidth="1"/>
    <col min="2573" max="2573" width="10.6640625" style="23" customWidth="1"/>
    <col min="2574" max="2574" width="10.109375" style="23" customWidth="1"/>
    <col min="2575" max="2575" width="9.88671875" style="23" customWidth="1"/>
    <col min="2576" max="2576" width="11.33203125" style="23" bestFit="1" customWidth="1"/>
    <col min="2577" max="2577" width="11.5546875" style="23" customWidth="1"/>
    <col min="2578" max="2579" width="11.44140625" style="23" customWidth="1"/>
    <col min="2580" max="2580" width="13.5546875" style="23" customWidth="1"/>
    <col min="2581" max="2581" width="0.33203125" style="23" customWidth="1"/>
    <col min="2582" max="2584" width="0" style="23" hidden="1" customWidth="1"/>
    <col min="2585" max="2585" width="11.5546875" style="23" customWidth="1"/>
    <col min="2586" max="2586" width="6.44140625" style="23" customWidth="1"/>
    <col min="2587" max="2587" width="13.33203125" style="23" customWidth="1"/>
    <col min="2588" max="2588" width="11.88671875" style="23" bestFit="1" customWidth="1"/>
    <col min="2589" max="2589" width="12.88671875" style="23" customWidth="1"/>
    <col min="2590" max="2591" width="0" style="23" hidden="1" customWidth="1"/>
    <col min="2592" max="2593" width="9.109375" style="23"/>
    <col min="2594" max="2594" width="12.6640625" style="23" bestFit="1" customWidth="1"/>
    <col min="2595" max="2817" width="9.109375" style="23"/>
    <col min="2818" max="2818" width="4.33203125" style="23" customWidth="1"/>
    <col min="2819" max="2819" width="0.109375" style="23" customWidth="1"/>
    <col min="2820" max="2820" width="4.5546875" style="23" customWidth="1"/>
    <col min="2821" max="2821" width="7.44140625" style="23" customWidth="1"/>
    <col min="2822" max="2822" width="5.109375" style="23" customWidth="1"/>
    <col min="2823" max="2823" width="5.44140625" style="23" customWidth="1"/>
    <col min="2824" max="2824" width="5.6640625" style="23" customWidth="1"/>
    <col min="2825" max="2825" width="6" style="23" customWidth="1"/>
    <col min="2826" max="2826" width="5.109375" style="23" bestFit="1" customWidth="1"/>
    <col min="2827" max="2827" width="0" style="23" hidden="1" customWidth="1"/>
    <col min="2828" max="2828" width="12.33203125" style="23" customWidth="1"/>
    <col min="2829" max="2829" width="10.6640625" style="23" customWidth="1"/>
    <col min="2830" max="2830" width="10.109375" style="23" customWidth="1"/>
    <col min="2831" max="2831" width="9.88671875" style="23" customWidth="1"/>
    <col min="2832" max="2832" width="11.33203125" style="23" bestFit="1" customWidth="1"/>
    <col min="2833" max="2833" width="11.5546875" style="23" customWidth="1"/>
    <col min="2834" max="2835" width="11.44140625" style="23" customWidth="1"/>
    <col min="2836" max="2836" width="13.5546875" style="23" customWidth="1"/>
    <col min="2837" max="2837" width="0.33203125" style="23" customWidth="1"/>
    <col min="2838" max="2840" width="0" style="23" hidden="1" customWidth="1"/>
    <col min="2841" max="2841" width="11.5546875" style="23" customWidth="1"/>
    <col min="2842" max="2842" width="6.44140625" style="23" customWidth="1"/>
    <col min="2843" max="2843" width="13.33203125" style="23" customWidth="1"/>
    <col min="2844" max="2844" width="11.88671875" style="23" bestFit="1" customWidth="1"/>
    <col min="2845" max="2845" width="12.88671875" style="23" customWidth="1"/>
    <col min="2846" max="2847" width="0" style="23" hidden="1" customWidth="1"/>
    <col min="2848" max="2849" width="9.109375" style="23"/>
    <col min="2850" max="2850" width="12.6640625" style="23" bestFit="1" customWidth="1"/>
    <col min="2851" max="3073" width="9.109375" style="23"/>
    <col min="3074" max="3074" width="4.33203125" style="23" customWidth="1"/>
    <col min="3075" max="3075" width="0.109375" style="23" customWidth="1"/>
    <col min="3076" max="3076" width="4.5546875" style="23" customWidth="1"/>
    <col min="3077" max="3077" width="7.44140625" style="23" customWidth="1"/>
    <col min="3078" max="3078" width="5.109375" style="23" customWidth="1"/>
    <col min="3079" max="3079" width="5.44140625" style="23" customWidth="1"/>
    <col min="3080" max="3080" width="5.6640625" style="23" customWidth="1"/>
    <col min="3081" max="3081" width="6" style="23" customWidth="1"/>
    <col min="3082" max="3082" width="5.109375" style="23" bestFit="1" customWidth="1"/>
    <col min="3083" max="3083" width="0" style="23" hidden="1" customWidth="1"/>
    <col min="3084" max="3084" width="12.33203125" style="23" customWidth="1"/>
    <col min="3085" max="3085" width="10.6640625" style="23" customWidth="1"/>
    <col min="3086" max="3086" width="10.109375" style="23" customWidth="1"/>
    <col min="3087" max="3087" width="9.88671875" style="23" customWidth="1"/>
    <col min="3088" max="3088" width="11.33203125" style="23" bestFit="1" customWidth="1"/>
    <col min="3089" max="3089" width="11.5546875" style="23" customWidth="1"/>
    <col min="3090" max="3091" width="11.44140625" style="23" customWidth="1"/>
    <col min="3092" max="3092" width="13.5546875" style="23" customWidth="1"/>
    <col min="3093" max="3093" width="0.33203125" style="23" customWidth="1"/>
    <col min="3094" max="3096" width="0" style="23" hidden="1" customWidth="1"/>
    <col min="3097" max="3097" width="11.5546875" style="23" customWidth="1"/>
    <col min="3098" max="3098" width="6.44140625" style="23" customWidth="1"/>
    <col min="3099" max="3099" width="13.33203125" style="23" customWidth="1"/>
    <col min="3100" max="3100" width="11.88671875" style="23" bestFit="1" customWidth="1"/>
    <col min="3101" max="3101" width="12.88671875" style="23" customWidth="1"/>
    <col min="3102" max="3103" width="0" style="23" hidden="1" customWidth="1"/>
    <col min="3104" max="3105" width="9.109375" style="23"/>
    <col min="3106" max="3106" width="12.6640625" style="23" bestFit="1" customWidth="1"/>
    <col min="3107" max="3329" width="9.109375" style="23"/>
    <col min="3330" max="3330" width="4.33203125" style="23" customWidth="1"/>
    <col min="3331" max="3331" width="0.109375" style="23" customWidth="1"/>
    <col min="3332" max="3332" width="4.5546875" style="23" customWidth="1"/>
    <col min="3333" max="3333" width="7.44140625" style="23" customWidth="1"/>
    <col min="3334" max="3334" width="5.109375" style="23" customWidth="1"/>
    <col min="3335" max="3335" width="5.44140625" style="23" customWidth="1"/>
    <col min="3336" max="3336" width="5.6640625" style="23" customWidth="1"/>
    <col min="3337" max="3337" width="6" style="23" customWidth="1"/>
    <col min="3338" max="3338" width="5.109375" style="23" bestFit="1" customWidth="1"/>
    <col min="3339" max="3339" width="0" style="23" hidden="1" customWidth="1"/>
    <col min="3340" max="3340" width="12.33203125" style="23" customWidth="1"/>
    <col min="3341" max="3341" width="10.6640625" style="23" customWidth="1"/>
    <col min="3342" max="3342" width="10.109375" style="23" customWidth="1"/>
    <col min="3343" max="3343" width="9.88671875" style="23" customWidth="1"/>
    <col min="3344" max="3344" width="11.33203125" style="23" bestFit="1" customWidth="1"/>
    <col min="3345" max="3345" width="11.5546875" style="23" customWidth="1"/>
    <col min="3346" max="3347" width="11.44140625" style="23" customWidth="1"/>
    <col min="3348" max="3348" width="13.5546875" style="23" customWidth="1"/>
    <col min="3349" max="3349" width="0.33203125" style="23" customWidth="1"/>
    <col min="3350" max="3352" width="0" style="23" hidden="1" customWidth="1"/>
    <col min="3353" max="3353" width="11.5546875" style="23" customWidth="1"/>
    <col min="3354" max="3354" width="6.44140625" style="23" customWidth="1"/>
    <col min="3355" max="3355" width="13.33203125" style="23" customWidth="1"/>
    <col min="3356" max="3356" width="11.88671875" style="23" bestFit="1" customWidth="1"/>
    <col min="3357" max="3357" width="12.88671875" style="23" customWidth="1"/>
    <col min="3358" max="3359" width="0" style="23" hidden="1" customWidth="1"/>
    <col min="3360" max="3361" width="9.109375" style="23"/>
    <col min="3362" max="3362" width="12.6640625" style="23" bestFit="1" customWidth="1"/>
    <col min="3363" max="3585" width="9.109375" style="23"/>
    <col min="3586" max="3586" width="4.33203125" style="23" customWidth="1"/>
    <col min="3587" max="3587" width="0.109375" style="23" customWidth="1"/>
    <col min="3588" max="3588" width="4.5546875" style="23" customWidth="1"/>
    <col min="3589" max="3589" width="7.44140625" style="23" customWidth="1"/>
    <col min="3590" max="3590" width="5.109375" style="23" customWidth="1"/>
    <col min="3591" max="3591" width="5.44140625" style="23" customWidth="1"/>
    <col min="3592" max="3592" width="5.6640625" style="23" customWidth="1"/>
    <col min="3593" max="3593" width="6" style="23" customWidth="1"/>
    <col min="3594" max="3594" width="5.109375" style="23" bestFit="1" customWidth="1"/>
    <col min="3595" max="3595" width="0" style="23" hidden="1" customWidth="1"/>
    <col min="3596" max="3596" width="12.33203125" style="23" customWidth="1"/>
    <col min="3597" max="3597" width="10.6640625" style="23" customWidth="1"/>
    <col min="3598" max="3598" width="10.109375" style="23" customWidth="1"/>
    <col min="3599" max="3599" width="9.88671875" style="23" customWidth="1"/>
    <col min="3600" max="3600" width="11.33203125" style="23" bestFit="1" customWidth="1"/>
    <col min="3601" max="3601" width="11.5546875" style="23" customWidth="1"/>
    <col min="3602" max="3603" width="11.44140625" style="23" customWidth="1"/>
    <col min="3604" max="3604" width="13.5546875" style="23" customWidth="1"/>
    <col min="3605" max="3605" width="0.33203125" style="23" customWidth="1"/>
    <col min="3606" max="3608" width="0" style="23" hidden="1" customWidth="1"/>
    <col min="3609" max="3609" width="11.5546875" style="23" customWidth="1"/>
    <col min="3610" max="3610" width="6.44140625" style="23" customWidth="1"/>
    <col min="3611" max="3611" width="13.33203125" style="23" customWidth="1"/>
    <col min="3612" max="3612" width="11.88671875" style="23" bestFit="1" customWidth="1"/>
    <col min="3613" max="3613" width="12.88671875" style="23" customWidth="1"/>
    <col min="3614" max="3615" width="0" style="23" hidden="1" customWidth="1"/>
    <col min="3616" max="3617" width="9.109375" style="23"/>
    <col min="3618" max="3618" width="12.6640625" style="23" bestFit="1" customWidth="1"/>
    <col min="3619" max="3841" width="9.109375" style="23"/>
    <col min="3842" max="3842" width="4.33203125" style="23" customWidth="1"/>
    <col min="3843" max="3843" width="0.109375" style="23" customWidth="1"/>
    <col min="3844" max="3844" width="4.5546875" style="23" customWidth="1"/>
    <col min="3845" max="3845" width="7.44140625" style="23" customWidth="1"/>
    <col min="3846" max="3846" width="5.109375" style="23" customWidth="1"/>
    <col min="3847" max="3847" width="5.44140625" style="23" customWidth="1"/>
    <col min="3848" max="3848" width="5.6640625" style="23" customWidth="1"/>
    <col min="3849" max="3849" width="6" style="23" customWidth="1"/>
    <col min="3850" max="3850" width="5.109375" style="23" bestFit="1" customWidth="1"/>
    <col min="3851" max="3851" width="0" style="23" hidden="1" customWidth="1"/>
    <col min="3852" max="3852" width="12.33203125" style="23" customWidth="1"/>
    <col min="3853" max="3853" width="10.6640625" style="23" customWidth="1"/>
    <col min="3854" max="3854" width="10.109375" style="23" customWidth="1"/>
    <col min="3855" max="3855" width="9.88671875" style="23" customWidth="1"/>
    <col min="3856" max="3856" width="11.33203125" style="23" bestFit="1" customWidth="1"/>
    <col min="3857" max="3857" width="11.5546875" style="23" customWidth="1"/>
    <col min="3858" max="3859" width="11.44140625" style="23" customWidth="1"/>
    <col min="3860" max="3860" width="13.5546875" style="23" customWidth="1"/>
    <col min="3861" max="3861" width="0.33203125" style="23" customWidth="1"/>
    <col min="3862" max="3864" width="0" style="23" hidden="1" customWidth="1"/>
    <col min="3865" max="3865" width="11.5546875" style="23" customWidth="1"/>
    <col min="3866" max="3866" width="6.44140625" style="23" customWidth="1"/>
    <col min="3867" max="3867" width="13.33203125" style="23" customWidth="1"/>
    <col min="3868" max="3868" width="11.88671875" style="23" bestFit="1" customWidth="1"/>
    <col min="3869" max="3869" width="12.88671875" style="23" customWidth="1"/>
    <col min="3870" max="3871" width="0" style="23" hidden="1" customWidth="1"/>
    <col min="3872" max="3873" width="9.109375" style="23"/>
    <col min="3874" max="3874" width="12.6640625" style="23" bestFit="1" customWidth="1"/>
    <col min="3875" max="4097" width="9.109375" style="23"/>
    <col min="4098" max="4098" width="4.33203125" style="23" customWidth="1"/>
    <col min="4099" max="4099" width="0.109375" style="23" customWidth="1"/>
    <col min="4100" max="4100" width="4.5546875" style="23" customWidth="1"/>
    <col min="4101" max="4101" width="7.44140625" style="23" customWidth="1"/>
    <col min="4102" max="4102" width="5.109375" style="23" customWidth="1"/>
    <col min="4103" max="4103" width="5.44140625" style="23" customWidth="1"/>
    <col min="4104" max="4104" width="5.6640625" style="23" customWidth="1"/>
    <col min="4105" max="4105" width="6" style="23" customWidth="1"/>
    <col min="4106" max="4106" width="5.109375" style="23" bestFit="1" customWidth="1"/>
    <col min="4107" max="4107" width="0" style="23" hidden="1" customWidth="1"/>
    <col min="4108" max="4108" width="12.33203125" style="23" customWidth="1"/>
    <col min="4109" max="4109" width="10.6640625" style="23" customWidth="1"/>
    <col min="4110" max="4110" width="10.109375" style="23" customWidth="1"/>
    <col min="4111" max="4111" width="9.88671875" style="23" customWidth="1"/>
    <col min="4112" max="4112" width="11.33203125" style="23" bestFit="1" customWidth="1"/>
    <col min="4113" max="4113" width="11.5546875" style="23" customWidth="1"/>
    <col min="4114" max="4115" width="11.44140625" style="23" customWidth="1"/>
    <col min="4116" max="4116" width="13.5546875" style="23" customWidth="1"/>
    <col min="4117" max="4117" width="0.33203125" style="23" customWidth="1"/>
    <col min="4118" max="4120" width="0" style="23" hidden="1" customWidth="1"/>
    <col min="4121" max="4121" width="11.5546875" style="23" customWidth="1"/>
    <col min="4122" max="4122" width="6.44140625" style="23" customWidth="1"/>
    <col min="4123" max="4123" width="13.33203125" style="23" customWidth="1"/>
    <col min="4124" max="4124" width="11.88671875" style="23" bestFit="1" customWidth="1"/>
    <col min="4125" max="4125" width="12.88671875" style="23" customWidth="1"/>
    <col min="4126" max="4127" width="0" style="23" hidden="1" customWidth="1"/>
    <col min="4128" max="4129" width="9.109375" style="23"/>
    <col min="4130" max="4130" width="12.6640625" style="23" bestFit="1" customWidth="1"/>
    <col min="4131" max="4353" width="9.109375" style="23"/>
    <col min="4354" max="4354" width="4.33203125" style="23" customWidth="1"/>
    <col min="4355" max="4355" width="0.109375" style="23" customWidth="1"/>
    <col min="4356" max="4356" width="4.5546875" style="23" customWidth="1"/>
    <col min="4357" max="4357" width="7.44140625" style="23" customWidth="1"/>
    <col min="4358" max="4358" width="5.109375" style="23" customWidth="1"/>
    <col min="4359" max="4359" width="5.44140625" style="23" customWidth="1"/>
    <col min="4360" max="4360" width="5.6640625" style="23" customWidth="1"/>
    <col min="4361" max="4361" width="6" style="23" customWidth="1"/>
    <col min="4362" max="4362" width="5.109375" style="23" bestFit="1" customWidth="1"/>
    <col min="4363" max="4363" width="0" style="23" hidden="1" customWidth="1"/>
    <col min="4364" max="4364" width="12.33203125" style="23" customWidth="1"/>
    <col min="4365" max="4365" width="10.6640625" style="23" customWidth="1"/>
    <col min="4366" max="4366" width="10.109375" style="23" customWidth="1"/>
    <col min="4367" max="4367" width="9.88671875" style="23" customWidth="1"/>
    <col min="4368" max="4368" width="11.33203125" style="23" bestFit="1" customWidth="1"/>
    <col min="4369" max="4369" width="11.5546875" style="23" customWidth="1"/>
    <col min="4370" max="4371" width="11.44140625" style="23" customWidth="1"/>
    <col min="4372" max="4372" width="13.5546875" style="23" customWidth="1"/>
    <col min="4373" max="4373" width="0.33203125" style="23" customWidth="1"/>
    <col min="4374" max="4376" width="0" style="23" hidden="1" customWidth="1"/>
    <col min="4377" max="4377" width="11.5546875" style="23" customWidth="1"/>
    <col min="4378" max="4378" width="6.44140625" style="23" customWidth="1"/>
    <col min="4379" max="4379" width="13.33203125" style="23" customWidth="1"/>
    <col min="4380" max="4380" width="11.88671875" style="23" bestFit="1" customWidth="1"/>
    <col min="4381" max="4381" width="12.88671875" style="23" customWidth="1"/>
    <col min="4382" max="4383" width="0" style="23" hidden="1" customWidth="1"/>
    <col min="4384" max="4385" width="9.109375" style="23"/>
    <col min="4386" max="4386" width="12.6640625" style="23" bestFit="1" customWidth="1"/>
    <col min="4387" max="4609" width="9.109375" style="23"/>
    <col min="4610" max="4610" width="4.33203125" style="23" customWidth="1"/>
    <col min="4611" max="4611" width="0.109375" style="23" customWidth="1"/>
    <col min="4612" max="4612" width="4.5546875" style="23" customWidth="1"/>
    <col min="4613" max="4613" width="7.44140625" style="23" customWidth="1"/>
    <col min="4614" max="4614" width="5.109375" style="23" customWidth="1"/>
    <col min="4615" max="4615" width="5.44140625" style="23" customWidth="1"/>
    <col min="4616" max="4616" width="5.6640625" style="23" customWidth="1"/>
    <col min="4617" max="4617" width="6" style="23" customWidth="1"/>
    <col min="4618" max="4618" width="5.109375" style="23" bestFit="1" customWidth="1"/>
    <col min="4619" max="4619" width="0" style="23" hidden="1" customWidth="1"/>
    <col min="4620" max="4620" width="12.33203125" style="23" customWidth="1"/>
    <col min="4621" max="4621" width="10.6640625" style="23" customWidth="1"/>
    <col min="4622" max="4622" width="10.109375" style="23" customWidth="1"/>
    <col min="4623" max="4623" width="9.88671875" style="23" customWidth="1"/>
    <col min="4624" max="4624" width="11.33203125" style="23" bestFit="1" customWidth="1"/>
    <col min="4625" max="4625" width="11.5546875" style="23" customWidth="1"/>
    <col min="4626" max="4627" width="11.44140625" style="23" customWidth="1"/>
    <col min="4628" max="4628" width="13.5546875" style="23" customWidth="1"/>
    <col min="4629" max="4629" width="0.33203125" style="23" customWidth="1"/>
    <col min="4630" max="4632" width="0" style="23" hidden="1" customWidth="1"/>
    <col min="4633" max="4633" width="11.5546875" style="23" customWidth="1"/>
    <col min="4634" max="4634" width="6.44140625" style="23" customWidth="1"/>
    <col min="4635" max="4635" width="13.33203125" style="23" customWidth="1"/>
    <col min="4636" max="4636" width="11.88671875" style="23" bestFit="1" customWidth="1"/>
    <col min="4637" max="4637" width="12.88671875" style="23" customWidth="1"/>
    <col min="4638" max="4639" width="0" style="23" hidden="1" customWidth="1"/>
    <col min="4640" max="4641" width="9.109375" style="23"/>
    <col min="4642" max="4642" width="12.6640625" style="23" bestFit="1" customWidth="1"/>
    <col min="4643" max="4865" width="9.109375" style="23"/>
    <col min="4866" max="4866" width="4.33203125" style="23" customWidth="1"/>
    <col min="4867" max="4867" width="0.109375" style="23" customWidth="1"/>
    <col min="4868" max="4868" width="4.5546875" style="23" customWidth="1"/>
    <col min="4869" max="4869" width="7.44140625" style="23" customWidth="1"/>
    <col min="4870" max="4870" width="5.109375" style="23" customWidth="1"/>
    <col min="4871" max="4871" width="5.44140625" style="23" customWidth="1"/>
    <col min="4872" max="4872" width="5.6640625" style="23" customWidth="1"/>
    <col min="4873" max="4873" width="6" style="23" customWidth="1"/>
    <col min="4874" max="4874" width="5.109375" style="23" bestFit="1" customWidth="1"/>
    <col min="4875" max="4875" width="0" style="23" hidden="1" customWidth="1"/>
    <col min="4876" max="4876" width="12.33203125" style="23" customWidth="1"/>
    <col min="4877" max="4877" width="10.6640625" style="23" customWidth="1"/>
    <col min="4878" max="4878" width="10.109375" style="23" customWidth="1"/>
    <col min="4879" max="4879" width="9.88671875" style="23" customWidth="1"/>
    <col min="4880" max="4880" width="11.33203125" style="23" bestFit="1" customWidth="1"/>
    <col min="4881" max="4881" width="11.5546875" style="23" customWidth="1"/>
    <col min="4882" max="4883" width="11.44140625" style="23" customWidth="1"/>
    <col min="4884" max="4884" width="13.5546875" style="23" customWidth="1"/>
    <col min="4885" max="4885" width="0.33203125" style="23" customWidth="1"/>
    <col min="4886" max="4888" width="0" style="23" hidden="1" customWidth="1"/>
    <col min="4889" max="4889" width="11.5546875" style="23" customWidth="1"/>
    <col min="4890" max="4890" width="6.44140625" style="23" customWidth="1"/>
    <col min="4891" max="4891" width="13.33203125" style="23" customWidth="1"/>
    <col min="4892" max="4892" width="11.88671875" style="23" bestFit="1" customWidth="1"/>
    <col min="4893" max="4893" width="12.88671875" style="23" customWidth="1"/>
    <col min="4894" max="4895" width="0" style="23" hidden="1" customWidth="1"/>
    <col min="4896" max="4897" width="9.109375" style="23"/>
    <col min="4898" max="4898" width="12.6640625" style="23" bestFit="1" customWidth="1"/>
    <col min="4899" max="5121" width="9.109375" style="23"/>
    <col min="5122" max="5122" width="4.33203125" style="23" customWidth="1"/>
    <col min="5123" max="5123" width="0.109375" style="23" customWidth="1"/>
    <col min="5124" max="5124" width="4.5546875" style="23" customWidth="1"/>
    <col min="5125" max="5125" width="7.44140625" style="23" customWidth="1"/>
    <col min="5126" max="5126" width="5.109375" style="23" customWidth="1"/>
    <col min="5127" max="5127" width="5.44140625" style="23" customWidth="1"/>
    <col min="5128" max="5128" width="5.6640625" style="23" customWidth="1"/>
    <col min="5129" max="5129" width="6" style="23" customWidth="1"/>
    <col min="5130" max="5130" width="5.109375" style="23" bestFit="1" customWidth="1"/>
    <col min="5131" max="5131" width="0" style="23" hidden="1" customWidth="1"/>
    <col min="5132" max="5132" width="12.33203125" style="23" customWidth="1"/>
    <col min="5133" max="5133" width="10.6640625" style="23" customWidth="1"/>
    <col min="5134" max="5134" width="10.109375" style="23" customWidth="1"/>
    <col min="5135" max="5135" width="9.88671875" style="23" customWidth="1"/>
    <col min="5136" max="5136" width="11.33203125" style="23" bestFit="1" customWidth="1"/>
    <col min="5137" max="5137" width="11.5546875" style="23" customWidth="1"/>
    <col min="5138" max="5139" width="11.44140625" style="23" customWidth="1"/>
    <col min="5140" max="5140" width="13.5546875" style="23" customWidth="1"/>
    <col min="5141" max="5141" width="0.33203125" style="23" customWidth="1"/>
    <col min="5142" max="5144" width="0" style="23" hidden="1" customWidth="1"/>
    <col min="5145" max="5145" width="11.5546875" style="23" customWidth="1"/>
    <col min="5146" max="5146" width="6.44140625" style="23" customWidth="1"/>
    <col min="5147" max="5147" width="13.33203125" style="23" customWidth="1"/>
    <col min="5148" max="5148" width="11.88671875" style="23" bestFit="1" customWidth="1"/>
    <col min="5149" max="5149" width="12.88671875" style="23" customWidth="1"/>
    <col min="5150" max="5151" width="0" style="23" hidden="1" customWidth="1"/>
    <col min="5152" max="5153" width="9.109375" style="23"/>
    <col min="5154" max="5154" width="12.6640625" style="23" bestFit="1" customWidth="1"/>
    <col min="5155" max="5377" width="9.109375" style="23"/>
    <col min="5378" max="5378" width="4.33203125" style="23" customWidth="1"/>
    <col min="5379" max="5379" width="0.109375" style="23" customWidth="1"/>
    <col min="5380" max="5380" width="4.5546875" style="23" customWidth="1"/>
    <col min="5381" max="5381" width="7.44140625" style="23" customWidth="1"/>
    <col min="5382" max="5382" width="5.109375" style="23" customWidth="1"/>
    <col min="5383" max="5383" width="5.44140625" style="23" customWidth="1"/>
    <col min="5384" max="5384" width="5.6640625" style="23" customWidth="1"/>
    <col min="5385" max="5385" width="6" style="23" customWidth="1"/>
    <col min="5386" max="5386" width="5.109375" style="23" bestFit="1" customWidth="1"/>
    <col min="5387" max="5387" width="0" style="23" hidden="1" customWidth="1"/>
    <col min="5388" max="5388" width="12.33203125" style="23" customWidth="1"/>
    <col min="5389" max="5389" width="10.6640625" style="23" customWidth="1"/>
    <col min="5390" max="5390" width="10.109375" style="23" customWidth="1"/>
    <col min="5391" max="5391" width="9.88671875" style="23" customWidth="1"/>
    <col min="5392" max="5392" width="11.33203125" style="23" bestFit="1" customWidth="1"/>
    <col min="5393" max="5393" width="11.5546875" style="23" customWidth="1"/>
    <col min="5394" max="5395" width="11.44140625" style="23" customWidth="1"/>
    <col min="5396" max="5396" width="13.5546875" style="23" customWidth="1"/>
    <col min="5397" max="5397" width="0.33203125" style="23" customWidth="1"/>
    <col min="5398" max="5400" width="0" style="23" hidden="1" customWidth="1"/>
    <col min="5401" max="5401" width="11.5546875" style="23" customWidth="1"/>
    <col min="5402" max="5402" width="6.44140625" style="23" customWidth="1"/>
    <col min="5403" max="5403" width="13.33203125" style="23" customWidth="1"/>
    <col min="5404" max="5404" width="11.88671875" style="23" bestFit="1" customWidth="1"/>
    <col min="5405" max="5405" width="12.88671875" style="23" customWidth="1"/>
    <col min="5406" max="5407" width="0" style="23" hidden="1" customWidth="1"/>
    <col min="5408" max="5409" width="9.109375" style="23"/>
    <col min="5410" max="5410" width="12.6640625" style="23" bestFit="1" customWidth="1"/>
    <col min="5411" max="5633" width="9.109375" style="23"/>
    <col min="5634" max="5634" width="4.33203125" style="23" customWidth="1"/>
    <col min="5635" max="5635" width="0.109375" style="23" customWidth="1"/>
    <col min="5636" max="5636" width="4.5546875" style="23" customWidth="1"/>
    <col min="5637" max="5637" width="7.44140625" style="23" customWidth="1"/>
    <col min="5638" max="5638" width="5.109375" style="23" customWidth="1"/>
    <col min="5639" max="5639" width="5.44140625" style="23" customWidth="1"/>
    <col min="5640" max="5640" width="5.6640625" style="23" customWidth="1"/>
    <col min="5641" max="5641" width="6" style="23" customWidth="1"/>
    <col min="5642" max="5642" width="5.109375" style="23" bestFit="1" customWidth="1"/>
    <col min="5643" max="5643" width="0" style="23" hidden="1" customWidth="1"/>
    <col min="5644" max="5644" width="12.33203125" style="23" customWidth="1"/>
    <col min="5645" max="5645" width="10.6640625" style="23" customWidth="1"/>
    <col min="5646" max="5646" width="10.109375" style="23" customWidth="1"/>
    <col min="5647" max="5647" width="9.88671875" style="23" customWidth="1"/>
    <col min="5648" max="5648" width="11.33203125" style="23" bestFit="1" customWidth="1"/>
    <col min="5649" max="5649" width="11.5546875" style="23" customWidth="1"/>
    <col min="5650" max="5651" width="11.44140625" style="23" customWidth="1"/>
    <col min="5652" max="5652" width="13.5546875" style="23" customWidth="1"/>
    <col min="5653" max="5653" width="0.33203125" style="23" customWidth="1"/>
    <col min="5654" max="5656" width="0" style="23" hidden="1" customWidth="1"/>
    <col min="5657" max="5657" width="11.5546875" style="23" customWidth="1"/>
    <col min="5658" max="5658" width="6.44140625" style="23" customWidth="1"/>
    <col min="5659" max="5659" width="13.33203125" style="23" customWidth="1"/>
    <col min="5660" max="5660" width="11.88671875" style="23" bestFit="1" customWidth="1"/>
    <col min="5661" max="5661" width="12.88671875" style="23" customWidth="1"/>
    <col min="5662" max="5663" width="0" style="23" hidden="1" customWidth="1"/>
    <col min="5664" max="5665" width="9.109375" style="23"/>
    <col min="5666" max="5666" width="12.6640625" style="23" bestFit="1" customWidth="1"/>
    <col min="5667" max="5889" width="9.109375" style="23"/>
    <col min="5890" max="5890" width="4.33203125" style="23" customWidth="1"/>
    <col min="5891" max="5891" width="0.109375" style="23" customWidth="1"/>
    <col min="5892" max="5892" width="4.5546875" style="23" customWidth="1"/>
    <col min="5893" max="5893" width="7.44140625" style="23" customWidth="1"/>
    <col min="5894" max="5894" width="5.109375" style="23" customWidth="1"/>
    <col min="5895" max="5895" width="5.44140625" style="23" customWidth="1"/>
    <col min="5896" max="5896" width="5.6640625" style="23" customWidth="1"/>
    <col min="5897" max="5897" width="6" style="23" customWidth="1"/>
    <col min="5898" max="5898" width="5.109375" style="23" bestFit="1" customWidth="1"/>
    <col min="5899" max="5899" width="0" style="23" hidden="1" customWidth="1"/>
    <col min="5900" max="5900" width="12.33203125" style="23" customWidth="1"/>
    <col min="5901" max="5901" width="10.6640625" style="23" customWidth="1"/>
    <col min="5902" max="5902" width="10.109375" style="23" customWidth="1"/>
    <col min="5903" max="5903" width="9.88671875" style="23" customWidth="1"/>
    <col min="5904" max="5904" width="11.33203125" style="23" bestFit="1" customWidth="1"/>
    <col min="5905" max="5905" width="11.5546875" style="23" customWidth="1"/>
    <col min="5906" max="5907" width="11.44140625" style="23" customWidth="1"/>
    <col min="5908" max="5908" width="13.5546875" style="23" customWidth="1"/>
    <col min="5909" max="5909" width="0.33203125" style="23" customWidth="1"/>
    <col min="5910" max="5912" width="0" style="23" hidden="1" customWidth="1"/>
    <col min="5913" max="5913" width="11.5546875" style="23" customWidth="1"/>
    <col min="5914" max="5914" width="6.44140625" style="23" customWidth="1"/>
    <col min="5915" max="5915" width="13.33203125" style="23" customWidth="1"/>
    <col min="5916" max="5916" width="11.88671875" style="23" bestFit="1" customWidth="1"/>
    <col min="5917" max="5917" width="12.88671875" style="23" customWidth="1"/>
    <col min="5918" max="5919" width="0" style="23" hidden="1" customWidth="1"/>
    <col min="5920" max="5921" width="9.109375" style="23"/>
    <col min="5922" max="5922" width="12.6640625" style="23" bestFit="1" customWidth="1"/>
    <col min="5923" max="6145" width="9.109375" style="23"/>
    <col min="6146" max="6146" width="4.33203125" style="23" customWidth="1"/>
    <col min="6147" max="6147" width="0.109375" style="23" customWidth="1"/>
    <col min="6148" max="6148" width="4.5546875" style="23" customWidth="1"/>
    <col min="6149" max="6149" width="7.44140625" style="23" customWidth="1"/>
    <col min="6150" max="6150" width="5.109375" style="23" customWidth="1"/>
    <col min="6151" max="6151" width="5.44140625" style="23" customWidth="1"/>
    <col min="6152" max="6152" width="5.6640625" style="23" customWidth="1"/>
    <col min="6153" max="6153" width="6" style="23" customWidth="1"/>
    <col min="6154" max="6154" width="5.109375" style="23" bestFit="1" customWidth="1"/>
    <col min="6155" max="6155" width="0" style="23" hidden="1" customWidth="1"/>
    <col min="6156" max="6156" width="12.33203125" style="23" customWidth="1"/>
    <col min="6157" max="6157" width="10.6640625" style="23" customWidth="1"/>
    <col min="6158" max="6158" width="10.109375" style="23" customWidth="1"/>
    <col min="6159" max="6159" width="9.88671875" style="23" customWidth="1"/>
    <col min="6160" max="6160" width="11.33203125" style="23" bestFit="1" customWidth="1"/>
    <col min="6161" max="6161" width="11.5546875" style="23" customWidth="1"/>
    <col min="6162" max="6163" width="11.44140625" style="23" customWidth="1"/>
    <col min="6164" max="6164" width="13.5546875" style="23" customWidth="1"/>
    <col min="6165" max="6165" width="0.33203125" style="23" customWidth="1"/>
    <col min="6166" max="6168" width="0" style="23" hidden="1" customWidth="1"/>
    <col min="6169" max="6169" width="11.5546875" style="23" customWidth="1"/>
    <col min="6170" max="6170" width="6.44140625" style="23" customWidth="1"/>
    <col min="6171" max="6171" width="13.33203125" style="23" customWidth="1"/>
    <col min="6172" max="6172" width="11.88671875" style="23" bestFit="1" customWidth="1"/>
    <col min="6173" max="6173" width="12.88671875" style="23" customWidth="1"/>
    <col min="6174" max="6175" width="0" style="23" hidden="1" customWidth="1"/>
    <col min="6176" max="6177" width="9.109375" style="23"/>
    <col min="6178" max="6178" width="12.6640625" style="23" bestFit="1" customWidth="1"/>
    <col min="6179" max="6401" width="9.109375" style="23"/>
    <col min="6402" max="6402" width="4.33203125" style="23" customWidth="1"/>
    <col min="6403" max="6403" width="0.109375" style="23" customWidth="1"/>
    <col min="6404" max="6404" width="4.5546875" style="23" customWidth="1"/>
    <col min="6405" max="6405" width="7.44140625" style="23" customWidth="1"/>
    <col min="6406" max="6406" width="5.109375" style="23" customWidth="1"/>
    <col min="6407" max="6407" width="5.44140625" style="23" customWidth="1"/>
    <col min="6408" max="6408" width="5.6640625" style="23" customWidth="1"/>
    <col min="6409" max="6409" width="6" style="23" customWidth="1"/>
    <col min="6410" max="6410" width="5.109375" style="23" bestFit="1" customWidth="1"/>
    <col min="6411" max="6411" width="0" style="23" hidden="1" customWidth="1"/>
    <col min="6412" max="6412" width="12.33203125" style="23" customWidth="1"/>
    <col min="6413" max="6413" width="10.6640625" style="23" customWidth="1"/>
    <col min="6414" max="6414" width="10.109375" style="23" customWidth="1"/>
    <col min="6415" max="6415" width="9.88671875" style="23" customWidth="1"/>
    <col min="6416" max="6416" width="11.33203125" style="23" bestFit="1" customWidth="1"/>
    <col min="6417" max="6417" width="11.5546875" style="23" customWidth="1"/>
    <col min="6418" max="6419" width="11.44140625" style="23" customWidth="1"/>
    <col min="6420" max="6420" width="13.5546875" style="23" customWidth="1"/>
    <col min="6421" max="6421" width="0.33203125" style="23" customWidth="1"/>
    <col min="6422" max="6424" width="0" style="23" hidden="1" customWidth="1"/>
    <col min="6425" max="6425" width="11.5546875" style="23" customWidth="1"/>
    <col min="6426" max="6426" width="6.44140625" style="23" customWidth="1"/>
    <col min="6427" max="6427" width="13.33203125" style="23" customWidth="1"/>
    <col min="6428" max="6428" width="11.88671875" style="23" bestFit="1" customWidth="1"/>
    <col min="6429" max="6429" width="12.88671875" style="23" customWidth="1"/>
    <col min="6430" max="6431" width="0" style="23" hidden="1" customWidth="1"/>
    <col min="6432" max="6433" width="9.109375" style="23"/>
    <col min="6434" max="6434" width="12.6640625" style="23" bestFit="1" customWidth="1"/>
    <col min="6435" max="6657" width="9.109375" style="23"/>
    <col min="6658" max="6658" width="4.33203125" style="23" customWidth="1"/>
    <col min="6659" max="6659" width="0.109375" style="23" customWidth="1"/>
    <col min="6660" max="6660" width="4.5546875" style="23" customWidth="1"/>
    <col min="6661" max="6661" width="7.44140625" style="23" customWidth="1"/>
    <col min="6662" max="6662" width="5.109375" style="23" customWidth="1"/>
    <col min="6663" max="6663" width="5.44140625" style="23" customWidth="1"/>
    <col min="6664" max="6664" width="5.6640625" style="23" customWidth="1"/>
    <col min="6665" max="6665" width="6" style="23" customWidth="1"/>
    <col min="6666" max="6666" width="5.109375" style="23" bestFit="1" customWidth="1"/>
    <col min="6667" max="6667" width="0" style="23" hidden="1" customWidth="1"/>
    <col min="6668" max="6668" width="12.33203125" style="23" customWidth="1"/>
    <col min="6669" max="6669" width="10.6640625" style="23" customWidth="1"/>
    <col min="6670" max="6670" width="10.109375" style="23" customWidth="1"/>
    <col min="6671" max="6671" width="9.88671875" style="23" customWidth="1"/>
    <col min="6672" max="6672" width="11.33203125" style="23" bestFit="1" customWidth="1"/>
    <col min="6673" max="6673" width="11.5546875" style="23" customWidth="1"/>
    <col min="6674" max="6675" width="11.44140625" style="23" customWidth="1"/>
    <col min="6676" max="6676" width="13.5546875" style="23" customWidth="1"/>
    <col min="6677" max="6677" width="0.33203125" style="23" customWidth="1"/>
    <col min="6678" max="6680" width="0" style="23" hidden="1" customWidth="1"/>
    <col min="6681" max="6681" width="11.5546875" style="23" customWidth="1"/>
    <col min="6682" max="6682" width="6.44140625" style="23" customWidth="1"/>
    <col min="6683" max="6683" width="13.33203125" style="23" customWidth="1"/>
    <col min="6684" max="6684" width="11.88671875" style="23" bestFit="1" customWidth="1"/>
    <col min="6685" max="6685" width="12.88671875" style="23" customWidth="1"/>
    <col min="6686" max="6687" width="0" style="23" hidden="1" customWidth="1"/>
    <col min="6688" max="6689" width="9.109375" style="23"/>
    <col min="6690" max="6690" width="12.6640625" style="23" bestFit="1" customWidth="1"/>
    <col min="6691" max="6913" width="9.109375" style="23"/>
    <col min="6914" max="6914" width="4.33203125" style="23" customWidth="1"/>
    <col min="6915" max="6915" width="0.109375" style="23" customWidth="1"/>
    <col min="6916" max="6916" width="4.5546875" style="23" customWidth="1"/>
    <col min="6917" max="6917" width="7.44140625" style="23" customWidth="1"/>
    <col min="6918" max="6918" width="5.109375" style="23" customWidth="1"/>
    <col min="6919" max="6919" width="5.44140625" style="23" customWidth="1"/>
    <col min="6920" max="6920" width="5.6640625" style="23" customWidth="1"/>
    <col min="6921" max="6921" width="6" style="23" customWidth="1"/>
    <col min="6922" max="6922" width="5.109375" style="23" bestFit="1" customWidth="1"/>
    <col min="6923" max="6923" width="0" style="23" hidden="1" customWidth="1"/>
    <col min="6924" max="6924" width="12.33203125" style="23" customWidth="1"/>
    <col min="6925" max="6925" width="10.6640625" style="23" customWidth="1"/>
    <col min="6926" max="6926" width="10.109375" style="23" customWidth="1"/>
    <col min="6927" max="6927" width="9.88671875" style="23" customWidth="1"/>
    <col min="6928" max="6928" width="11.33203125" style="23" bestFit="1" customWidth="1"/>
    <col min="6929" max="6929" width="11.5546875" style="23" customWidth="1"/>
    <col min="6930" max="6931" width="11.44140625" style="23" customWidth="1"/>
    <col min="6932" max="6932" width="13.5546875" style="23" customWidth="1"/>
    <col min="6933" max="6933" width="0.33203125" style="23" customWidth="1"/>
    <col min="6934" max="6936" width="0" style="23" hidden="1" customWidth="1"/>
    <col min="6937" max="6937" width="11.5546875" style="23" customWidth="1"/>
    <col min="6938" max="6938" width="6.44140625" style="23" customWidth="1"/>
    <col min="6939" max="6939" width="13.33203125" style="23" customWidth="1"/>
    <col min="6940" max="6940" width="11.88671875" style="23" bestFit="1" customWidth="1"/>
    <col min="6941" max="6941" width="12.88671875" style="23" customWidth="1"/>
    <col min="6942" max="6943" width="0" style="23" hidden="1" customWidth="1"/>
    <col min="6944" max="6945" width="9.109375" style="23"/>
    <col min="6946" max="6946" width="12.6640625" style="23" bestFit="1" customWidth="1"/>
    <col min="6947" max="7169" width="9.109375" style="23"/>
    <col min="7170" max="7170" width="4.33203125" style="23" customWidth="1"/>
    <col min="7171" max="7171" width="0.109375" style="23" customWidth="1"/>
    <col min="7172" max="7172" width="4.5546875" style="23" customWidth="1"/>
    <col min="7173" max="7173" width="7.44140625" style="23" customWidth="1"/>
    <col min="7174" max="7174" width="5.109375" style="23" customWidth="1"/>
    <col min="7175" max="7175" width="5.44140625" style="23" customWidth="1"/>
    <col min="7176" max="7176" width="5.6640625" style="23" customWidth="1"/>
    <col min="7177" max="7177" width="6" style="23" customWidth="1"/>
    <col min="7178" max="7178" width="5.109375" style="23" bestFit="1" customWidth="1"/>
    <col min="7179" max="7179" width="0" style="23" hidden="1" customWidth="1"/>
    <col min="7180" max="7180" width="12.33203125" style="23" customWidth="1"/>
    <col min="7181" max="7181" width="10.6640625" style="23" customWidth="1"/>
    <col min="7182" max="7182" width="10.109375" style="23" customWidth="1"/>
    <col min="7183" max="7183" width="9.88671875" style="23" customWidth="1"/>
    <col min="7184" max="7184" width="11.33203125" style="23" bestFit="1" customWidth="1"/>
    <col min="7185" max="7185" width="11.5546875" style="23" customWidth="1"/>
    <col min="7186" max="7187" width="11.44140625" style="23" customWidth="1"/>
    <col min="7188" max="7188" width="13.5546875" style="23" customWidth="1"/>
    <col min="7189" max="7189" width="0.33203125" style="23" customWidth="1"/>
    <col min="7190" max="7192" width="0" style="23" hidden="1" customWidth="1"/>
    <col min="7193" max="7193" width="11.5546875" style="23" customWidth="1"/>
    <col min="7194" max="7194" width="6.44140625" style="23" customWidth="1"/>
    <col min="7195" max="7195" width="13.33203125" style="23" customWidth="1"/>
    <col min="7196" max="7196" width="11.88671875" style="23" bestFit="1" customWidth="1"/>
    <col min="7197" max="7197" width="12.88671875" style="23" customWidth="1"/>
    <col min="7198" max="7199" width="0" style="23" hidden="1" customWidth="1"/>
    <col min="7200" max="7201" width="9.109375" style="23"/>
    <col min="7202" max="7202" width="12.6640625" style="23" bestFit="1" customWidth="1"/>
    <col min="7203" max="7425" width="9.109375" style="23"/>
    <col min="7426" max="7426" width="4.33203125" style="23" customWidth="1"/>
    <col min="7427" max="7427" width="0.109375" style="23" customWidth="1"/>
    <col min="7428" max="7428" width="4.5546875" style="23" customWidth="1"/>
    <col min="7429" max="7429" width="7.44140625" style="23" customWidth="1"/>
    <col min="7430" max="7430" width="5.109375" style="23" customWidth="1"/>
    <col min="7431" max="7431" width="5.44140625" style="23" customWidth="1"/>
    <col min="7432" max="7432" width="5.6640625" style="23" customWidth="1"/>
    <col min="7433" max="7433" width="6" style="23" customWidth="1"/>
    <col min="7434" max="7434" width="5.109375" style="23" bestFit="1" customWidth="1"/>
    <col min="7435" max="7435" width="0" style="23" hidden="1" customWidth="1"/>
    <col min="7436" max="7436" width="12.33203125" style="23" customWidth="1"/>
    <col min="7437" max="7437" width="10.6640625" style="23" customWidth="1"/>
    <col min="7438" max="7438" width="10.109375" style="23" customWidth="1"/>
    <col min="7439" max="7439" width="9.88671875" style="23" customWidth="1"/>
    <col min="7440" max="7440" width="11.33203125" style="23" bestFit="1" customWidth="1"/>
    <col min="7441" max="7441" width="11.5546875" style="23" customWidth="1"/>
    <col min="7442" max="7443" width="11.44140625" style="23" customWidth="1"/>
    <col min="7444" max="7444" width="13.5546875" style="23" customWidth="1"/>
    <col min="7445" max="7445" width="0.33203125" style="23" customWidth="1"/>
    <col min="7446" max="7448" width="0" style="23" hidden="1" customWidth="1"/>
    <col min="7449" max="7449" width="11.5546875" style="23" customWidth="1"/>
    <col min="7450" max="7450" width="6.44140625" style="23" customWidth="1"/>
    <col min="7451" max="7451" width="13.33203125" style="23" customWidth="1"/>
    <col min="7452" max="7452" width="11.88671875" style="23" bestFit="1" customWidth="1"/>
    <col min="7453" max="7453" width="12.88671875" style="23" customWidth="1"/>
    <col min="7454" max="7455" width="0" style="23" hidden="1" customWidth="1"/>
    <col min="7456" max="7457" width="9.109375" style="23"/>
    <col min="7458" max="7458" width="12.6640625" style="23" bestFit="1" customWidth="1"/>
    <col min="7459" max="7681" width="9.109375" style="23"/>
    <col min="7682" max="7682" width="4.33203125" style="23" customWidth="1"/>
    <col min="7683" max="7683" width="0.109375" style="23" customWidth="1"/>
    <col min="7684" max="7684" width="4.5546875" style="23" customWidth="1"/>
    <col min="7685" max="7685" width="7.44140625" style="23" customWidth="1"/>
    <col min="7686" max="7686" width="5.109375" style="23" customWidth="1"/>
    <col min="7687" max="7687" width="5.44140625" style="23" customWidth="1"/>
    <col min="7688" max="7688" width="5.6640625" style="23" customWidth="1"/>
    <col min="7689" max="7689" width="6" style="23" customWidth="1"/>
    <col min="7690" max="7690" width="5.109375" style="23" bestFit="1" customWidth="1"/>
    <col min="7691" max="7691" width="0" style="23" hidden="1" customWidth="1"/>
    <col min="7692" max="7692" width="12.33203125" style="23" customWidth="1"/>
    <col min="7693" max="7693" width="10.6640625" style="23" customWidth="1"/>
    <col min="7694" max="7694" width="10.109375" style="23" customWidth="1"/>
    <col min="7695" max="7695" width="9.88671875" style="23" customWidth="1"/>
    <col min="7696" max="7696" width="11.33203125" style="23" bestFit="1" customWidth="1"/>
    <col min="7697" max="7697" width="11.5546875" style="23" customWidth="1"/>
    <col min="7698" max="7699" width="11.44140625" style="23" customWidth="1"/>
    <col min="7700" max="7700" width="13.5546875" style="23" customWidth="1"/>
    <col min="7701" max="7701" width="0.33203125" style="23" customWidth="1"/>
    <col min="7702" max="7704" width="0" style="23" hidden="1" customWidth="1"/>
    <col min="7705" max="7705" width="11.5546875" style="23" customWidth="1"/>
    <col min="7706" max="7706" width="6.44140625" style="23" customWidth="1"/>
    <col min="7707" max="7707" width="13.33203125" style="23" customWidth="1"/>
    <col min="7708" max="7708" width="11.88671875" style="23" bestFit="1" customWidth="1"/>
    <col min="7709" max="7709" width="12.88671875" style="23" customWidth="1"/>
    <col min="7710" max="7711" width="0" style="23" hidden="1" customWidth="1"/>
    <col min="7712" max="7713" width="9.109375" style="23"/>
    <col min="7714" max="7714" width="12.6640625" style="23" bestFit="1" customWidth="1"/>
    <col min="7715" max="7937" width="9.109375" style="23"/>
    <col min="7938" max="7938" width="4.33203125" style="23" customWidth="1"/>
    <col min="7939" max="7939" width="0.109375" style="23" customWidth="1"/>
    <col min="7940" max="7940" width="4.5546875" style="23" customWidth="1"/>
    <col min="7941" max="7941" width="7.44140625" style="23" customWidth="1"/>
    <col min="7942" max="7942" width="5.109375" style="23" customWidth="1"/>
    <col min="7943" max="7943" width="5.44140625" style="23" customWidth="1"/>
    <col min="7944" max="7944" width="5.6640625" style="23" customWidth="1"/>
    <col min="7945" max="7945" width="6" style="23" customWidth="1"/>
    <col min="7946" max="7946" width="5.109375" style="23" bestFit="1" customWidth="1"/>
    <col min="7947" max="7947" width="0" style="23" hidden="1" customWidth="1"/>
    <col min="7948" max="7948" width="12.33203125" style="23" customWidth="1"/>
    <col min="7949" max="7949" width="10.6640625" style="23" customWidth="1"/>
    <col min="7950" max="7950" width="10.109375" style="23" customWidth="1"/>
    <col min="7951" max="7951" width="9.88671875" style="23" customWidth="1"/>
    <col min="7952" max="7952" width="11.33203125" style="23" bestFit="1" customWidth="1"/>
    <col min="7953" max="7953" width="11.5546875" style="23" customWidth="1"/>
    <col min="7954" max="7955" width="11.44140625" style="23" customWidth="1"/>
    <col min="7956" max="7956" width="13.5546875" style="23" customWidth="1"/>
    <col min="7957" max="7957" width="0.33203125" style="23" customWidth="1"/>
    <col min="7958" max="7960" width="0" style="23" hidden="1" customWidth="1"/>
    <col min="7961" max="7961" width="11.5546875" style="23" customWidth="1"/>
    <col min="7962" max="7962" width="6.44140625" style="23" customWidth="1"/>
    <col min="7963" max="7963" width="13.33203125" style="23" customWidth="1"/>
    <col min="7964" max="7964" width="11.88671875" style="23" bestFit="1" customWidth="1"/>
    <col min="7965" max="7965" width="12.88671875" style="23" customWidth="1"/>
    <col min="7966" max="7967" width="0" style="23" hidden="1" customWidth="1"/>
    <col min="7968" max="7969" width="9.109375" style="23"/>
    <col min="7970" max="7970" width="12.6640625" style="23" bestFit="1" customWidth="1"/>
    <col min="7971" max="8193" width="9.109375" style="23"/>
    <col min="8194" max="8194" width="4.33203125" style="23" customWidth="1"/>
    <col min="8195" max="8195" width="0.109375" style="23" customWidth="1"/>
    <col min="8196" max="8196" width="4.5546875" style="23" customWidth="1"/>
    <col min="8197" max="8197" width="7.44140625" style="23" customWidth="1"/>
    <col min="8198" max="8198" width="5.109375" style="23" customWidth="1"/>
    <col min="8199" max="8199" width="5.44140625" style="23" customWidth="1"/>
    <col min="8200" max="8200" width="5.6640625" style="23" customWidth="1"/>
    <col min="8201" max="8201" width="6" style="23" customWidth="1"/>
    <col min="8202" max="8202" width="5.109375" style="23" bestFit="1" customWidth="1"/>
    <col min="8203" max="8203" width="0" style="23" hidden="1" customWidth="1"/>
    <col min="8204" max="8204" width="12.33203125" style="23" customWidth="1"/>
    <col min="8205" max="8205" width="10.6640625" style="23" customWidth="1"/>
    <col min="8206" max="8206" width="10.109375" style="23" customWidth="1"/>
    <col min="8207" max="8207" width="9.88671875" style="23" customWidth="1"/>
    <col min="8208" max="8208" width="11.33203125" style="23" bestFit="1" customWidth="1"/>
    <col min="8209" max="8209" width="11.5546875" style="23" customWidth="1"/>
    <col min="8210" max="8211" width="11.44140625" style="23" customWidth="1"/>
    <col min="8212" max="8212" width="13.5546875" style="23" customWidth="1"/>
    <col min="8213" max="8213" width="0.33203125" style="23" customWidth="1"/>
    <col min="8214" max="8216" width="0" style="23" hidden="1" customWidth="1"/>
    <col min="8217" max="8217" width="11.5546875" style="23" customWidth="1"/>
    <col min="8218" max="8218" width="6.44140625" style="23" customWidth="1"/>
    <col min="8219" max="8219" width="13.33203125" style="23" customWidth="1"/>
    <col min="8220" max="8220" width="11.88671875" style="23" bestFit="1" customWidth="1"/>
    <col min="8221" max="8221" width="12.88671875" style="23" customWidth="1"/>
    <col min="8222" max="8223" width="0" style="23" hidden="1" customWidth="1"/>
    <col min="8224" max="8225" width="9.109375" style="23"/>
    <col min="8226" max="8226" width="12.6640625" style="23" bestFit="1" customWidth="1"/>
    <col min="8227" max="8449" width="9.109375" style="23"/>
    <col min="8450" max="8450" width="4.33203125" style="23" customWidth="1"/>
    <col min="8451" max="8451" width="0.109375" style="23" customWidth="1"/>
    <col min="8452" max="8452" width="4.5546875" style="23" customWidth="1"/>
    <col min="8453" max="8453" width="7.44140625" style="23" customWidth="1"/>
    <col min="8454" max="8454" width="5.109375" style="23" customWidth="1"/>
    <col min="8455" max="8455" width="5.44140625" style="23" customWidth="1"/>
    <col min="8456" max="8456" width="5.6640625" style="23" customWidth="1"/>
    <col min="8457" max="8457" width="6" style="23" customWidth="1"/>
    <col min="8458" max="8458" width="5.109375" style="23" bestFit="1" customWidth="1"/>
    <col min="8459" max="8459" width="0" style="23" hidden="1" customWidth="1"/>
    <col min="8460" max="8460" width="12.33203125" style="23" customWidth="1"/>
    <col min="8461" max="8461" width="10.6640625" style="23" customWidth="1"/>
    <col min="8462" max="8462" width="10.109375" style="23" customWidth="1"/>
    <col min="8463" max="8463" width="9.88671875" style="23" customWidth="1"/>
    <col min="8464" max="8464" width="11.33203125" style="23" bestFit="1" customWidth="1"/>
    <col min="8465" max="8465" width="11.5546875" style="23" customWidth="1"/>
    <col min="8466" max="8467" width="11.44140625" style="23" customWidth="1"/>
    <col min="8468" max="8468" width="13.5546875" style="23" customWidth="1"/>
    <col min="8469" max="8469" width="0.33203125" style="23" customWidth="1"/>
    <col min="8470" max="8472" width="0" style="23" hidden="1" customWidth="1"/>
    <col min="8473" max="8473" width="11.5546875" style="23" customWidth="1"/>
    <col min="8474" max="8474" width="6.44140625" style="23" customWidth="1"/>
    <col min="8475" max="8475" width="13.33203125" style="23" customWidth="1"/>
    <col min="8476" max="8476" width="11.88671875" style="23" bestFit="1" customWidth="1"/>
    <col min="8477" max="8477" width="12.88671875" style="23" customWidth="1"/>
    <col min="8478" max="8479" width="0" style="23" hidden="1" customWidth="1"/>
    <col min="8480" max="8481" width="9.109375" style="23"/>
    <col min="8482" max="8482" width="12.6640625" style="23" bestFit="1" customWidth="1"/>
    <col min="8483" max="8705" width="9.109375" style="23"/>
    <col min="8706" max="8706" width="4.33203125" style="23" customWidth="1"/>
    <col min="8707" max="8707" width="0.109375" style="23" customWidth="1"/>
    <col min="8708" max="8708" width="4.5546875" style="23" customWidth="1"/>
    <col min="8709" max="8709" width="7.44140625" style="23" customWidth="1"/>
    <col min="8710" max="8710" width="5.109375" style="23" customWidth="1"/>
    <col min="8711" max="8711" width="5.44140625" style="23" customWidth="1"/>
    <col min="8712" max="8712" width="5.6640625" style="23" customWidth="1"/>
    <col min="8713" max="8713" width="6" style="23" customWidth="1"/>
    <col min="8714" max="8714" width="5.109375" style="23" bestFit="1" customWidth="1"/>
    <col min="8715" max="8715" width="0" style="23" hidden="1" customWidth="1"/>
    <col min="8716" max="8716" width="12.33203125" style="23" customWidth="1"/>
    <col min="8717" max="8717" width="10.6640625" style="23" customWidth="1"/>
    <col min="8718" max="8718" width="10.109375" style="23" customWidth="1"/>
    <col min="8719" max="8719" width="9.88671875" style="23" customWidth="1"/>
    <col min="8720" max="8720" width="11.33203125" style="23" bestFit="1" customWidth="1"/>
    <col min="8721" max="8721" width="11.5546875" style="23" customWidth="1"/>
    <col min="8722" max="8723" width="11.44140625" style="23" customWidth="1"/>
    <col min="8724" max="8724" width="13.5546875" style="23" customWidth="1"/>
    <col min="8725" max="8725" width="0.33203125" style="23" customWidth="1"/>
    <col min="8726" max="8728" width="0" style="23" hidden="1" customWidth="1"/>
    <col min="8729" max="8729" width="11.5546875" style="23" customWidth="1"/>
    <col min="8730" max="8730" width="6.44140625" style="23" customWidth="1"/>
    <col min="8731" max="8731" width="13.33203125" style="23" customWidth="1"/>
    <col min="8732" max="8732" width="11.88671875" style="23" bestFit="1" customWidth="1"/>
    <col min="8733" max="8733" width="12.88671875" style="23" customWidth="1"/>
    <col min="8734" max="8735" width="0" style="23" hidden="1" customWidth="1"/>
    <col min="8736" max="8737" width="9.109375" style="23"/>
    <col min="8738" max="8738" width="12.6640625" style="23" bestFit="1" customWidth="1"/>
    <col min="8739" max="8961" width="9.109375" style="23"/>
    <col min="8962" max="8962" width="4.33203125" style="23" customWidth="1"/>
    <col min="8963" max="8963" width="0.109375" style="23" customWidth="1"/>
    <col min="8964" max="8964" width="4.5546875" style="23" customWidth="1"/>
    <col min="8965" max="8965" width="7.44140625" style="23" customWidth="1"/>
    <col min="8966" max="8966" width="5.109375" style="23" customWidth="1"/>
    <col min="8967" max="8967" width="5.44140625" style="23" customWidth="1"/>
    <col min="8968" max="8968" width="5.6640625" style="23" customWidth="1"/>
    <col min="8969" max="8969" width="6" style="23" customWidth="1"/>
    <col min="8970" max="8970" width="5.109375" style="23" bestFit="1" customWidth="1"/>
    <col min="8971" max="8971" width="0" style="23" hidden="1" customWidth="1"/>
    <col min="8972" max="8972" width="12.33203125" style="23" customWidth="1"/>
    <col min="8973" max="8973" width="10.6640625" style="23" customWidth="1"/>
    <col min="8974" max="8974" width="10.109375" style="23" customWidth="1"/>
    <col min="8975" max="8975" width="9.88671875" style="23" customWidth="1"/>
    <col min="8976" max="8976" width="11.33203125" style="23" bestFit="1" customWidth="1"/>
    <col min="8977" max="8977" width="11.5546875" style="23" customWidth="1"/>
    <col min="8978" max="8979" width="11.44140625" style="23" customWidth="1"/>
    <col min="8980" max="8980" width="13.5546875" style="23" customWidth="1"/>
    <col min="8981" max="8981" width="0.33203125" style="23" customWidth="1"/>
    <col min="8982" max="8984" width="0" style="23" hidden="1" customWidth="1"/>
    <col min="8985" max="8985" width="11.5546875" style="23" customWidth="1"/>
    <col min="8986" max="8986" width="6.44140625" style="23" customWidth="1"/>
    <col min="8987" max="8987" width="13.33203125" style="23" customWidth="1"/>
    <col min="8988" max="8988" width="11.88671875" style="23" bestFit="1" customWidth="1"/>
    <col min="8989" max="8989" width="12.88671875" style="23" customWidth="1"/>
    <col min="8990" max="8991" width="0" style="23" hidden="1" customWidth="1"/>
    <col min="8992" max="8993" width="9.109375" style="23"/>
    <col min="8994" max="8994" width="12.6640625" style="23" bestFit="1" customWidth="1"/>
    <col min="8995" max="9217" width="9.109375" style="23"/>
    <col min="9218" max="9218" width="4.33203125" style="23" customWidth="1"/>
    <col min="9219" max="9219" width="0.109375" style="23" customWidth="1"/>
    <col min="9220" max="9220" width="4.5546875" style="23" customWidth="1"/>
    <col min="9221" max="9221" width="7.44140625" style="23" customWidth="1"/>
    <col min="9222" max="9222" width="5.109375" style="23" customWidth="1"/>
    <col min="9223" max="9223" width="5.44140625" style="23" customWidth="1"/>
    <col min="9224" max="9224" width="5.6640625" style="23" customWidth="1"/>
    <col min="9225" max="9225" width="6" style="23" customWidth="1"/>
    <col min="9226" max="9226" width="5.109375" style="23" bestFit="1" customWidth="1"/>
    <col min="9227" max="9227" width="0" style="23" hidden="1" customWidth="1"/>
    <col min="9228" max="9228" width="12.33203125" style="23" customWidth="1"/>
    <col min="9229" max="9229" width="10.6640625" style="23" customWidth="1"/>
    <col min="9230" max="9230" width="10.109375" style="23" customWidth="1"/>
    <col min="9231" max="9231" width="9.88671875" style="23" customWidth="1"/>
    <col min="9232" max="9232" width="11.33203125" style="23" bestFit="1" customWidth="1"/>
    <col min="9233" max="9233" width="11.5546875" style="23" customWidth="1"/>
    <col min="9234" max="9235" width="11.44140625" style="23" customWidth="1"/>
    <col min="9236" max="9236" width="13.5546875" style="23" customWidth="1"/>
    <col min="9237" max="9237" width="0.33203125" style="23" customWidth="1"/>
    <col min="9238" max="9240" width="0" style="23" hidden="1" customWidth="1"/>
    <col min="9241" max="9241" width="11.5546875" style="23" customWidth="1"/>
    <col min="9242" max="9242" width="6.44140625" style="23" customWidth="1"/>
    <col min="9243" max="9243" width="13.33203125" style="23" customWidth="1"/>
    <col min="9244" max="9244" width="11.88671875" style="23" bestFit="1" customWidth="1"/>
    <col min="9245" max="9245" width="12.88671875" style="23" customWidth="1"/>
    <col min="9246" max="9247" width="0" style="23" hidden="1" customWidth="1"/>
    <col min="9248" max="9249" width="9.109375" style="23"/>
    <col min="9250" max="9250" width="12.6640625" style="23" bestFit="1" customWidth="1"/>
    <col min="9251" max="9473" width="9.109375" style="23"/>
    <col min="9474" max="9474" width="4.33203125" style="23" customWidth="1"/>
    <col min="9475" max="9475" width="0.109375" style="23" customWidth="1"/>
    <col min="9476" max="9476" width="4.5546875" style="23" customWidth="1"/>
    <col min="9477" max="9477" width="7.44140625" style="23" customWidth="1"/>
    <col min="9478" max="9478" width="5.109375" style="23" customWidth="1"/>
    <col min="9479" max="9479" width="5.44140625" style="23" customWidth="1"/>
    <col min="9480" max="9480" width="5.6640625" style="23" customWidth="1"/>
    <col min="9481" max="9481" width="6" style="23" customWidth="1"/>
    <col min="9482" max="9482" width="5.109375" style="23" bestFit="1" customWidth="1"/>
    <col min="9483" max="9483" width="0" style="23" hidden="1" customWidth="1"/>
    <col min="9484" max="9484" width="12.33203125" style="23" customWidth="1"/>
    <col min="9485" max="9485" width="10.6640625" style="23" customWidth="1"/>
    <col min="9486" max="9486" width="10.109375" style="23" customWidth="1"/>
    <col min="9487" max="9487" width="9.88671875" style="23" customWidth="1"/>
    <col min="9488" max="9488" width="11.33203125" style="23" bestFit="1" customWidth="1"/>
    <col min="9489" max="9489" width="11.5546875" style="23" customWidth="1"/>
    <col min="9490" max="9491" width="11.44140625" style="23" customWidth="1"/>
    <col min="9492" max="9492" width="13.5546875" style="23" customWidth="1"/>
    <col min="9493" max="9493" width="0.33203125" style="23" customWidth="1"/>
    <col min="9494" max="9496" width="0" style="23" hidden="1" customWidth="1"/>
    <col min="9497" max="9497" width="11.5546875" style="23" customWidth="1"/>
    <col min="9498" max="9498" width="6.44140625" style="23" customWidth="1"/>
    <col min="9499" max="9499" width="13.33203125" style="23" customWidth="1"/>
    <col min="9500" max="9500" width="11.88671875" style="23" bestFit="1" customWidth="1"/>
    <col min="9501" max="9501" width="12.88671875" style="23" customWidth="1"/>
    <col min="9502" max="9503" width="0" style="23" hidden="1" customWidth="1"/>
    <col min="9504" max="9505" width="9.109375" style="23"/>
    <col min="9506" max="9506" width="12.6640625" style="23" bestFit="1" customWidth="1"/>
    <col min="9507" max="9729" width="9.109375" style="23"/>
    <col min="9730" max="9730" width="4.33203125" style="23" customWidth="1"/>
    <col min="9731" max="9731" width="0.109375" style="23" customWidth="1"/>
    <col min="9732" max="9732" width="4.5546875" style="23" customWidth="1"/>
    <col min="9733" max="9733" width="7.44140625" style="23" customWidth="1"/>
    <col min="9734" max="9734" width="5.109375" style="23" customWidth="1"/>
    <col min="9735" max="9735" width="5.44140625" style="23" customWidth="1"/>
    <col min="9736" max="9736" width="5.6640625" style="23" customWidth="1"/>
    <col min="9737" max="9737" width="6" style="23" customWidth="1"/>
    <col min="9738" max="9738" width="5.109375" style="23" bestFit="1" customWidth="1"/>
    <col min="9739" max="9739" width="0" style="23" hidden="1" customWidth="1"/>
    <col min="9740" max="9740" width="12.33203125" style="23" customWidth="1"/>
    <col min="9741" max="9741" width="10.6640625" style="23" customWidth="1"/>
    <col min="9742" max="9742" width="10.109375" style="23" customWidth="1"/>
    <col min="9743" max="9743" width="9.88671875" style="23" customWidth="1"/>
    <col min="9744" max="9744" width="11.33203125" style="23" bestFit="1" customWidth="1"/>
    <col min="9745" max="9745" width="11.5546875" style="23" customWidth="1"/>
    <col min="9746" max="9747" width="11.44140625" style="23" customWidth="1"/>
    <col min="9748" max="9748" width="13.5546875" style="23" customWidth="1"/>
    <col min="9749" max="9749" width="0.33203125" style="23" customWidth="1"/>
    <col min="9750" max="9752" width="0" style="23" hidden="1" customWidth="1"/>
    <col min="9753" max="9753" width="11.5546875" style="23" customWidth="1"/>
    <col min="9754" max="9754" width="6.44140625" style="23" customWidth="1"/>
    <col min="9755" max="9755" width="13.33203125" style="23" customWidth="1"/>
    <col min="9756" max="9756" width="11.88671875" style="23" bestFit="1" customWidth="1"/>
    <col min="9757" max="9757" width="12.88671875" style="23" customWidth="1"/>
    <col min="9758" max="9759" width="0" style="23" hidden="1" customWidth="1"/>
    <col min="9760" max="9761" width="9.109375" style="23"/>
    <col min="9762" max="9762" width="12.6640625" style="23" bestFit="1" customWidth="1"/>
    <col min="9763" max="9985" width="9.109375" style="23"/>
    <col min="9986" max="9986" width="4.33203125" style="23" customWidth="1"/>
    <col min="9987" max="9987" width="0.109375" style="23" customWidth="1"/>
    <col min="9988" max="9988" width="4.5546875" style="23" customWidth="1"/>
    <col min="9989" max="9989" width="7.44140625" style="23" customWidth="1"/>
    <col min="9990" max="9990" width="5.109375" style="23" customWidth="1"/>
    <col min="9991" max="9991" width="5.44140625" style="23" customWidth="1"/>
    <col min="9992" max="9992" width="5.6640625" style="23" customWidth="1"/>
    <col min="9993" max="9993" width="6" style="23" customWidth="1"/>
    <col min="9994" max="9994" width="5.109375" style="23" bestFit="1" customWidth="1"/>
    <col min="9995" max="9995" width="0" style="23" hidden="1" customWidth="1"/>
    <col min="9996" max="9996" width="12.33203125" style="23" customWidth="1"/>
    <col min="9997" max="9997" width="10.6640625" style="23" customWidth="1"/>
    <col min="9998" max="9998" width="10.109375" style="23" customWidth="1"/>
    <col min="9999" max="9999" width="9.88671875" style="23" customWidth="1"/>
    <col min="10000" max="10000" width="11.33203125" style="23" bestFit="1" customWidth="1"/>
    <col min="10001" max="10001" width="11.5546875" style="23" customWidth="1"/>
    <col min="10002" max="10003" width="11.44140625" style="23" customWidth="1"/>
    <col min="10004" max="10004" width="13.5546875" style="23" customWidth="1"/>
    <col min="10005" max="10005" width="0.33203125" style="23" customWidth="1"/>
    <col min="10006" max="10008" width="0" style="23" hidden="1" customWidth="1"/>
    <col min="10009" max="10009" width="11.5546875" style="23" customWidth="1"/>
    <col min="10010" max="10010" width="6.44140625" style="23" customWidth="1"/>
    <col min="10011" max="10011" width="13.33203125" style="23" customWidth="1"/>
    <col min="10012" max="10012" width="11.88671875" style="23" bestFit="1" customWidth="1"/>
    <col min="10013" max="10013" width="12.88671875" style="23" customWidth="1"/>
    <col min="10014" max="10015" width="0" style="23" hidden="1" customWidth="1"/>
    <col min="10016" max="10017" width="9.109375" style="23"/>
    <col min="10018" max="10018" width="12.6640625" style="23" bestFit="1" customWidth="1"/>
    <col min="10019" max="10241" width="9.109375" style="23"/>
    <col min="10242" max="10242" width="4.33203125" style="23" customWidth="1"/>
    <col min="10243" max="10243" width="0.109375" style="23" customWidth="1"/>
    <col min="10244" max="10244" width="4.5546875" style="23" customWidth="1"/>
    <col min="10245" max="10245" width="7.44140625" style="23" customWidth="1"/>
    <col min="10246" max="10246" width="5.109375" style="23" customWidth="1"/>
    <col min="10247" max="10247" width="5.44140625" style="23" customWidth="1"/>
    <col min="10248" max="10248" width="5.6640625" style="23" customWidth="1"/>
    <col min="10249" max="10249" width="6" style="23" customWidth="1"/>
    <col min="10250" max="10250" width="5.109375" style="23" bestFit="1" customWidth="1"/>
    <col min="10251" max="10251" width="0" style="23" hidden="1" customWidth="1"/>
    <col min="10252" max="10252" width="12.33203125" style="23" customWidth="1"/>
    <col min="10253" max="10253" width="10.6640625" style="23" customWidth="1"/>
    <col min="10254" max="10254" width="10.109375" style="23" customWidth="1"/>
    <col min="10255" max="10255" width="9.88671875" style="23" customWidth="1"/>
    <col min="10256" max="10256" width="11.33203125" style="23" bestFit="1" customWidth="1"/>
    <col min="10257" max="10257" width="11.5546875" style="23" customWidth="1"/>
    <col min="10258" max="10259" width="11.44140625" style="23" customWidth="1"/>
    <col min="10260" max="10260" width="13.5546875" style="23" customWidth="1"/>
    <col min="10261" max="10261" width="0.33203125" style="23" customWidth="1"/>
    <col min="10262" max="10264" width="0" style="23" hidden="1" customWidth="1"/>
    <col min="10265" max="10265" width="11.5546875" style="23" customWidth="1"/>
    <col min="10266" max="10266" width="6.44140625" style="23" customWidth="1"/>
    <col min="10267" max="10267" width="13.33203125" style="23" customWidth="1"/>
    <col min="10268" max="10268" width="11.88671875" style="23" bestFit="1" customWidth="1"/>
    <col min="10269" max="10269" width="12.88671875" style="23" customWidth="1"/>
    <col min="10270" max="10271" width="0" style="23" hidden="1" customWidth="1"/>
    <col min="10272" max="10273" width="9.109375" style="23"/>
    <col min="10274" max="10274" width="12.6640625" style="23" bestFit="1" customWidth="1"/>
    <col min="10275" max="10497" width="9.109375" style="23"/>
    <col min="10498" max="10498" width="4.33203125" style="23" customWidth="1"/>
    <col min="10499" max="10499" width="0.109375" style="23" customWidth="1"/>
    <col min="10500" max="10500" width="4.5546875" style="23" customWidth="1"/>
    <col min="10501" max="10501" width="7.44140625" style="23" customWidth="1"/>
    <col min="10502" max="10502" width="5.109375" style="23" customWidth="1"/>
    <col min="10503" max="10503" width="5.44140625" style="23" customWidth="1"/>
    <col min="10504" max="10504" width="5.6640625" style="23" customWidth="1"/>
    <col min="10505" max="10505" width="6" style="23" customWidth="1"/>
    <col min="10506" max="10506" width="5.109375" style="23" bestFit="1" customWidth="1"/>
    <col min="10507" max="10507" width="0" style="23" hidden="1" customWidth="1"/>
    <col min="10508" max="10508" width="12.33203125" style="23" customWidth="1"/>
    <col min="10509" max="10509" width="10.6640625" style="23" customWidth="1"/>
    <col min="10510" max="10510" width="10.109375" style="23" customWidth="1"/>
    <col min="10511" max="10511" width="9.88671875" style="23" customWidth="1"/>
    <col min="10512" max="10512" width="11.33203125" style="23" bestFit="1" customWidth="1"/>
    <col min="10513" max="10513" width="11.5546875" style="23" customWidth="1"/>
    <col min="10514" max="10515" width="11.44140625" style="23" customWidth="1"/>
    <col min="10516" max="10516" width="13.5546875" style="23" customWidth="1"/>
    <col min="10517" max="10517" width="0.33203125" style="23" customWidth="1"/>
    <col min="10518" max="10520" width="0" style="23" hidden="1" customWidth="1"/>
    <col min="10521" max="10521" width="11.5546875" style="23" customWidth="1"/>
    <col min="10522" max="10522" width="6.44140625" style="23" customWidth="1"/>
    <col min="10523" max="10523" width="13.33203125" style="23" customWidth="1"/>
    <col min="10524" max="10524" width="11.88671875" style="23" bestFit="1" customWidth="1"/>
    <col min="10525" max="10525" width="12.88671875" style="23" customWidth="1"/>
    <col min="10526" max="10527" width="0" style="23" hidden="1" customWidth="1"/>
    <col min="10528" max="10529" width="9.109375" style="23"/>
    <col min="10530" max="10530" width="12.6640625" style="23" bestFit="1" customWidth="1"/>
    <col min="10531" max="10753" width="9.109375" style="23"/>
    <col min="10754" max="10754" width="4.33203125" style="23" customWidth="1"/>
    <col min="10755" max="10755" width="0.109375" style="23" customWidth="1"/>
    <col min="10756" max="10756" width="4.5546875" style="23" customWidth="1"/>
    <col min="10757" max="10757" width="7.44140625" style="23" customWidth="1"/>
    <col min="10758" max="10758" width="5.109375" style="23" customWidth="1"/>
    <col min="10759" max="10759" width="5.44140625" style="23" customWidth="1"/>
    <col min="10760" max="10760" width="5.6640625" style="23" customWidth="1"/>
    <col min="10761" max="10761" width="6" style="23" customWidth="1"/>
    <col min="10762" max="10762" width="5.109375" style="23" bestFit="1" customWidth="1"/>
    <col min="10763" max="10763" width="0" style="23" hidden="1" customWidth="1"/>
    <col min="10764" max="10764" width="12.33203125" style="23" customWidth="1"/>
    <col min="10765" max="10765" width="10.6640625" style="23" customWidth="1"/>
    <col min="10766" max="10766" width="10.109375" style="23" customWidth="1"/>
    <col min="10767" max="10767" width="9.88671875" style="23" customWidth="1"/>
    <col min="10768" max="10768" width="11.33203125" style="23" bestFit="1" customWidth="1"/>
    <col min="10769" max="10769" width="11.5546875" style="23" customWidth="1"/>
    <col min="10770" max="10771" width="11.44140625" style="23" customWidth="1"/>
    <col min="10772" max="10772" width="13.5546875" style="23" customWidth="1"/>
    <col min="10773" max="10773" width="0.33203125" style="23" customWidth="1"/>
    <col min="10774" max="10776" width="0" style="23" hidden="1" customWidth="1"/>
    <col min="10777" max="10777" width="11.5546875" style="23" customWidth="1"/>
    <col min="10778" max="10778" width="6.44140625" style="23" customWidth="1"/>
    <col min="10779" max="10779" width="13.33203125" style="23" customWidth="1"/>
    <col min="10780" max="10780" width="11.88671875" style="23" bestFit="1" customWidth="1"/>
    <col min="10781" max="10781" width="12.88671875" style="23" customWidth="1"/>
    <col min="10782" max="10783" width="0" style="23" hidden="1" customWidth="1"/>
    <col min="10784" max="10785" width="9.109375" style="23"/>
    <col min="10786" max="10786" width="12.6640625" style="23" bestFit="1" customWidth="1"/>
    <col min="10787" max="11009" width="9.109375" style="23"/>
    <col min="11010" max="11010" width="4.33203125" style="23" customWidth="1"/>
    <col min="11011" max="11011" width="0.109375" style="23" customWidth="1"/>
    <col min="11012" max="11012" width="4.5546875" style="23" customWidth="1"/>
    <col min="11013" max="11013" width="7.44140625" style="23" customWidth="1"/>
    <col min="11014" max="11014" width="5.109375" style="23" customWidth="1"/>
    <col min="11015" max="11015" width="5.44140625" style="23" customWidth="1"/>
    <col min="11016" max="11016" width="5.6640625" style="23" customWidth="1"/>
    <col min="11017" max="11017" width="6" style="23" customWidth="1"/>
    <col min="11018" max="11018" width="5.109375" style="23" bestFit="1" customWidth="1"/>
    <col min="11019" max="11019" width="0" style="23" hidden="1" customWidth="1"/>
    <col min="11020" max="11020" width="12.33203125" style="23" customWidth="1"/>
    <col min="11021" max="11021" width="10.6640625" style="23" customWidth="1"/>
    <col min="11022" max="11022" width="10.109375" style="23" customWidth="1"/>
    <col min="11023" max="11023" width="9.88671875" style="23" customWidth="1"/>
    <col min="11024" max="11024" width="11.33203125" style="23" bestFit="1" customWidth="1"/>
    <col min="11025" max="11025" width="11.5546875" style="23" customWidth="1"/>
    <col min="11026" max="11027" width="11.44140625" style="23" customWidth="1"/>
    <col min="11028" max="11028" width="13.5546875" style="23" customWidth="1"/>
    <col min="11029" max="11029" width="0.33203125" style="23" customWidth="1"/>
    <col min="11030" max="11032" width="0" style="23" hidden="1" customWidth="1"/>
    <col min="11033" max="11033" width="11.5546875" style="23" customWidth="1"/>
    <col min="11034" max="11034" width="6.44140625" style="23" customWidth="1"/>
    <col min="11035" max="11035" width="13.33203125" style="23" customWidth="1"/>
    <col min="11036" max="11036" width="11.88671875" style="23" bestFit="1" customWidth="1"/>
    <col min="11037" max="11037" width="12.88671875" style="23" customWidth="1"/>
    <col min="11038" max="11039" width="0" style="23" hidden="1" customWidth="1"/>
    <col min="11040" max="11041" width="9.109375" style="23"/>
    <col min="11042" max="11042" width="12.6640625" style="23" bestFit="1" customWidth="1"/>
    <col min="11043" max="11265" width="9.109375" style="23"/>
    <col min="11266" max="11266" width="4.33203125" style="23" customWidth="1"/>
    <col min="11267" max="11267" width="0.109375" style="23" customWidth="1"/>
    <col min="11268" max="11268" width="4.5546875" style="23" customWidth="1"/>
    <col min="11269" max="11269" width="7.44140625" style="23" customWidth="1"/>
    <col min="11270" max="11270" width="5.109375" style="23" customWidth="1"/>
    <col min="11271" max="11271" width="5.44140625" style="23" customWidth="1"/>
    <col min="11272" max="11272" width="5.6640625" style="23" customWidth="1"/>
    <col min="11273" max="11273" width="6" style="23" customWidth="1"/>
    <col min="11274" max="11274" width="5.109375" style="23" bestFit="1" customWidth="1"/>
    <col min="11275" max="11275" width="0" style="23" hidden="1" customWidth="1"/>
    <col min="11276" max="11276" width="12.33203125" style="23" customWidth="1"/>
    <col min="11277" max="11277" width="10.6640625" style="23" customWidth="1"/>
    <col min="11278" max="11278" width="10.109375" style="23" customWidth="1"/>
    <col min="11279" max="11279" width="9.88671875" style="23" customWidth="1"/>
    <col min="11280" max="11280" width="11.33203125" style="23" bestFit="1" customWidth="1"/>
    <col min="11281" max="11281" width="11.5546875" style="23" customWidth="1"/>
    <col min="11282" max="11283" width="11.44140625" style="23" customWidth="1"/>
    <col min="11284" max="11284" width="13.5546875" style="23" customWidth="1"/>
    <col min="11285" max="11285" width="0.33203125" style="23" customWidth="1"/>
    <col min="11286" max="11288" width="0" style="23" hidden="1" customWidth="1"/>
    <col min="11289" max="11289" width="11.5546875" style="23" customWidth="1"/>
    <col min="11290" max="11290" width="6.44140625" style="23" customWidth="1"/>
    <col min="11291" max="11291" width="13.33203125" style="23" customWidth="1"/>
    <col min="11292" max="11292" width="11.88671875" style="23" bestFit="1" customWidth="1"/>
    <col min="11293" max="11293" width="12.88671875" style="23" customWidth="1"/>
    <col min="11294" max="11295" width="0" style="23" hidden="1" customWidth="1"/>
    <col min="11296" max="11297" width="9.109375" style="23"/>
    <col min="11298" max="11298" width="12.6640625" style="23" bestFit="1" customWidth="1"/>
    <col min="11299" max="11521" width="9.109375" style="23"/>
    <col min="11522" max="11522" width="4.33203125" style="23" customWidth="1"/>
    <col min="11523" max="11523" width="0.109375" style="23" customWidth="1"/>
    <col min="11524" max="11524" width="4.5546875" style="23" customWidth="1"/>
    <col min="11525" max="11525" width="7.44140625" style="23" customWidth="1"/>
    <col min="11526" max="11526" width="5.109375" style="23" customWidth="1"/>
    <col min="11527" max="11527" width="5.44140625" style="23" customWidth="1"/>
    <col min="11528" max="11528" width="5.6640625" style="23" customWidth="1"/>
    <col min="11529" max="11529" width="6" style="23" customWidth="1"/>
    <col min="11530" max="11530" width="5.109375" style="23" bestFit="1" customWidth="1"/>
    <col min="11531" max="11531" width="0" style="23" hidden="1" customWidth="1"/>
    <col min="11532" max="11532" width="12.33203125" style="23" customWidth="1"/>
    <col min="11533" max="11533" width="10.6640625" style="23" customWidth="1"/>
    <col min="11534" max="11534" width="10.109375" style="23" customWidth="1"/>
    <col min="11535" max="11535" width="9.88671875" style="23" customWidth="1"/>
    <col min="11536" max="11536" width="11.33203125" style="23" bestFit="1" customWidth="1"/>
    <col min="11537" max="11537" width="11.5546875" style="23" customWidth="1"/>
    <col min="11538" max="11539" width="11.44140625" style="23" customWidth="1"/>
    <col min="11540" max="11540" width="13.5546875" style="23" customWidth="1"/>
    <col min="11541" max="11541" width="0.33203125" style="23" customWidth="1"/>
    <col min="11542" max="11544" width="0" style="23" hidden="1" customWidth="1"/>
    <col min="11545" max="11545" width="11.5546875" style="23" customWidth="1"/>
    <col min="11546" max="11546" width="6.44140625" style="23" customWidth="1"/>
    <col min="11547" max="11547" width="13.33203125" style="23" customWidth="1"/>
    <col min="11548" max="11548" width="11.88671875" style="23" bestFit="1" customWidth="1"/>
    <col min="11549" max="11549" width="12.88671875" style="23" customWidth="1"/>
    <col min="11550" max="11551" width="0" style="23" hidden="1" customWidth="1"/>
    <col min="11552" max="11553" width="9.109375" style="23"/>
    <col min="11554" max="11554" width="12.6640625" style="23" bestFit="1" customWidth="1"/>
    <col min="11555" max="11777" width="9.109375" style="23"/>
    <col min="11778" max="11778" width="4.33203125" style="23" customWidth="1"/>
    <col min="11779" max="11779" width="0.109375" style="23" customWidth="1"/>
    <col min="11780" max="11780" width="4.5546875" style="23" customWidth="1"/>
    <col min="11781" max="11781" width="7.44140625" style="23" customWidth="1"/>
    <col min="11782" max="11782" width="5.109375" style="23" customWidth="1"/>
    <col min="11783" max="11783" width="5.44140625" style="23" customWidth="1"/>
    <col min="11784" max="11784" width="5.6640625" style="23" customWidth="1"/>
    <col min="11785" max="11785" width="6" style="23" customWidth="1"/>
    <col min="11786" max="11786" width="5.109375" style="23" bestFit="1" customWidth="1"/>
    <col min="11787" max="11787" width="0" style="23" hidden="1" customWidth="1"/>
    <col min="11788" max="11788" width="12.33203125" style="23" customWidth="1"/>
    <col min="11789" max="11789" width="10.6640625" style="23" customWidth="1"/>
    <col min="11790" max="11790" width="10.109375" style="23" customWidth="1"/>
    <col min="11791" max="11791" width="9.88671875" style="23" customWidth="1"/>
    <col min="11792" max="11792" width="11.33203125" style="23" bestFit="1" customWidth="1"/>
    <col min="11793" max="11793" width="11.5546875" style="23" customWidth="1"/>
    <col min="11794" max="11795" width="11.44140625" style="23" customWidth="1"/>
    <col min="11796" max="11796" width="13.5546875" style="23" customWidth="1"/>
    <col min="11797" max="11797" width="0.33203125" style="23" customWidth="1"/>
    <col min="11798" max="11800" width="0" style="23" hidden="1" customWidth="1"/>
    <col min="11801" max="11801" width="11.5546875" style="23" customWidth="1"/>
    <col min="11802" max="11802" width="6.44140625" style="23" customWidth="1"/>
    <col min="11803" max="11803" width="13.33203125" style="23" customWidth="1"/>
    <col min="11804" max="11804" width="11.88671875" style="23" bestFit="1" customWidth="1"/>
    <col min="11805" max="11805" width="12.88671875" style="23" customWidth="1"/>
    <col min="11806" max="11807" width="0" style="23" hidden="1" customWidth="1"/>
    <col min="11808" max="11809" width="9.109375" style="23"/>
    <col min="11810" max="11810" width="12.6640625" style="23" bestFit="1" customWidth="1"/>
    <col min="11811" max="12033" width="9.109375" style="23"/>
    <col min="12034" max="12034" width="4.33203125" style="23" customWidth="1"/>
    <col min="12035" max="12035" width="0.109375" style="23" customWidth="1"/>
    <col min="12036" max="12036" width="4.5546875" style="23" customWidth="1"/>
    <col min="12037" max="12037" width="7.44140625" style="23" customWidth="1"/>
    <col min="12038" max="12038" width="5.109375" style="23" customWidth="1"/>
    <col min="12039" max="12039" width="5.44140625" style="23" customWidth="1"/>
    <col min="12040" max="12040" width="5.6640625" style="23" customWidth="1"/>
    <col min="12041" max="12041" width="6" style="23" customWidth="1"/>
    <col min="12042" max="12042" width="5.109375" style="23" bestFit="1" customWidth="1"/>
    <col min="12043" max="12043" width="0" style="23" hidden="1" customWidth="1"/>
    <col min="12044" max="12044" width="12.33203125" style="23" customWidth="1"/>
    <col min="12045" max="12045" width="10.6640625" style="23" customWidth="1"/>
    <col min="12046" max="12046" width="10.109375" style="23" customWidth="1"/>
    <col min="12047" max="12047" width="9.88671875" style="23" customWidth="1"/>
    <col min="12048" max="12048" width="11.33203125" style="23" bestFit="1" customWidth="1"/>
    <col min="12049" max="12049" width="11.5546875" style="23" customWidth="1"/>
    <col min="12050" max="12051" width="11.44140625" style="23" customWidth="1"/>
    <col min="12052" max="12052" width="13.5546875" style="23" customWidth="1"/>
    <col min="12053" max="12053" width="0.33203125" style="23" customWidth="1"/>
    <col min="12054" max="12056" width="0" style="23" hidden="1" customWidth="1"/>
    <col min="12057" max="12057" width="11.5546875" style="23" customWidth="1"/>
    <col min="12058" max="12058" width="6.44140625" style="23" customWidth="1"/>
    <col min="12059" max="12059" width="13.33203125" style="23" customWidth="1"/>
    <col min="12060" max="12060" width="11.88671875" style="23" bestFit="1" customWidth="1"/>
    <col min="12061" max="12061" width="12.88671875" style="23" customWidth="1"/>
    <col min="12062" max="12063" width="0" style="23" hidden="1" customWidth="1"/>
    <col min="12064" max="12065" width="9.109375" style="23"/>
    <col min="12066" max="12066" width="12.6640625" style="23" bestFit="1" customWidth="1"/>
    <col min="12067" max="12289" width="9.109375" style="23"/>
    <col min="12290" max="12290" width="4.33203125" style="23" customWidth="1"/>
    <col min="12291" max="12291" width="0.109375" style="23" customWidth="1"/>
    <col min="12292" max="12292" width="4.5546875" style="23" customWidth="1"/>
    <col min="12293" max="12293" width="7.44140625" style="23" customWidth="1"/>
    <col min="12294" max="12294" width="5.109375" style="23" customWidth="1"/>
    <col min="12295" max="12295" width="5.44140625" style="23" customWidth="1"/>
    <col min="12296" max="12296" width="5.6640625" style="23" customWidth="1"/>
    <col min="12297" max="12297" width="6" style="23" customWidth="1"/>
    <col min="12298" max="12298" width="5.109375" style="23" bestFit="1" customWidth="1"/>
    <col min="12299" max="12299" width="0" style="23" hidden="1" customWidth="1"/>
    <col min="12300" max="12300" width="12.33203125" style="23" customWidth="1"/>
    <col min="12301" max="12301" width="10.6640625" style="23" customWidth="1"/>
    <col min="12302" max="12302" width="10.109375" style="23" customWidth="1"/>
    <col min="12303" max="12303" width="9.88671875" style="23" customWidth="1"/>
    <col min="12304" max="12304" width="11.33203125" style="23" bestFit="1" customWidth="1"/>
    <col min="12305" max="12305" width="11.5546875" style="23" customWidth="1"/>
    <col min="12306" max="12307" width="11.44140625" style="23" customWidth="1"/>
    <col min="12308" max="12308" width="13.5546875" style="23" customWidth="1"/>
    <col min="12309" max="12309" width="0.33203125" style="23" customWidth="1"/>
    <col min="12310" max="12312" width="0" style="23" hidden="1" customWidth="1"/>
    <col min="12313" max="12313" width="11.5546875" style="23" customWidth="1"/>
    <col min="12314" max="12314" width="6.44140625" style="23" customWidth="1"/>
    <col min="12315" max="12315" width="13.33203125" style="23" customWidth="1"/>
    <col min="12316" max="12316" width="11.88671875" style="23" bestFit="1" customWidth="1"/>
    <col min="12317" max="12317" width="12.88671875" style="23" customWidth="1"/>
    <col min="12318" max="12319" width="0" style="23" hidden="1" customWidth="1"/>
    <col min="12320" max="12321" width="9.109375" style="23"/>
    <col min="12322" max="12322" width="12.6640625" style="23" bestFit="1" customWidth="1"/>
    <col min="12323" max="12545" width="9.109375" style="23"/>
    <col min="12546" max="12546" width="4.33203125" style="23" customWidth="1"/>
    <col min="12547" max="12547" width="0.109375" style="23" customWidth="1"/>
    <col min="12548" max="12548" width="4.5546875" style="23" customWidth="1"/>
    <col min="12549" max="12549" width="7.44140625" style="23" customWidth="1"/>
    <col min="12550" max="12550" width="5.109375" style="23" customWidth="1"/>
    <col min="12551" max="12551" width="5.44140625" style="23" customWidth="1"/>
    <col min="12552" max="12552" width="5.6640625" style="23" customWidth="1"/>
    <col min="12553" max="12553" width="6" style="23" customWidth="1"/>
    <col min="12554" max="12554" width="5.109375" style="23" bestFit="1" customWidth="1"/>
    <col min="12555" max="12555" width="0" style="23" hidden="1" customWidth="1"/>
    <col min="12556" max="12556" width="12.33203125" style="23" customWidth="1"/>
    <col min="12557" max="12557" width="10.6640625" style="23" customWidth="1"/>
    <col min="12558" max="12558" width="10.109375" style="23" customWidth="1"/>
    <col min="12559" max="12559" width="9.88671875" style="23" customWidth="1"/>
    <col min="12560" max="12560" width="11.33203125" style="23" bestFit="1" customWidth="1"/>
    <col min="12561" max="12561" width="11.5546875" style="23" customWidth="1"/>
    <col min="12562" max="12563" width="11.44140625" style="23" customWidth="1"/>
    <col min="12564" max="12564" width="13.5546875" style="23" customWidth="1"/>
    <col min="12565" max="12565" width="0.33203125" style="23" customWidth="1"/>
    <col min="12566" max="12568" width="0" style="23" hidden="1" customWidth="1"/>
    <col min="12569" max="12569" width="11.5546875" style="23" customWidth="1"/>
    <col min="12570" max="12570" width="6.44140625" style="23" customWidth="1"/>
    <col min="12571" max="12571" width="13.33203125" style="23" customWidth="1"/>
    <col min="12572" max="12572" width="11.88671875" style="23" bestFit="1" customWidth="1"/>
    <col min="12573" max="12573" width="12.88671875" style="23" customWidth="1"/>
    <col min="12574" max="12575" width="0" style="23" hidden="1" customWidth="1"/>
    <col min="12576" max="12577" width="9.109375" style="23"/>
    <col min="12578" max="12578" width="12.6640625" style="23" bestFit="1" customWidth="1"/>
    <col min="12579" max="12801" width="9.109375" style="23"/>
    <col min="12802" max="12802" width="4.33203125" style="23" customWidth="1"/>
    <col min="12803" max="12803" width="0.109375" style="23" customWidth="1"/>
    <col min="12804" max="12804" width="4.5546875" style="23" customWidth="1"/>
    <col min="12805" max="12805" width="7.44140625" style="23" customWidth="1"/>
    <col min="12806" max="12806" width="5.109375" style="23" customWidth="1"/>
    <col min="12807" max="12807" width="5.44140625" style="23" customWidth="1"/>
    <col min="12808" max="12808" width="5.6640625" style="23" customWidth="1"/>
    <col min="12809" max="12809" width="6" style="23" customWidth="1"/>
    <col min="12810" max="12810" width="5.109375" style="23" bestFit="1" customWidth="1"/>
    <col min="12811" max="12811" width="0" style="23" hidden="1" customWidth="1"/>
    <col min="12812" max="12812" width="12.33203125" style="23" customWidth="1"/>
    <col min="12813" max="12813" width="10.6640625" style="23" customWidth="1"/>
    <col min="12814" max="12814" width="10.109375" style="23" customWidth="1"/>
    <col min="12815" max="12815" width="9.88671875" style="23" customWidth="1"/>
    <col min="12816" max="12816" width="11.33203125" style="23" bestFit="1" customWidth="1"/>
    <col min="12817" max="12817" width="11.5546875" style="23" customWidth="1"/>
    <col min="12818" max="12819" width="11.44140625" style="23" customWidth="1"/>
    <col min="12820" max="12820" width="13.5546875" style="23" customWidth="1"/>
    <col min="12821" max="12821" width="0.33203125" style="23" customWidth="1"/>
    <col min="12822" max="12824" width="0" style="23" hidden="1" customWidth="1"/>
    <col min="12825" max="12825" width="11.5546875" style="23" customWidth="1"/>
    <col min="12826" max="12826" width="6.44140625" style="23" customWidth="1"/>
    <col min="12827" max="12827" width="13.33203125" style="23" customWidth="1"/>
    <col min="12828" max="12828" width="11.88671875" style="23" bestFit="1" customWidth="1"/>
    <col min="12829" max="12829" width="12.88671875" style="23" customWidth="1"/>
    <col min="12830" max="12831" width="0" style="23" hidden="1" customWidth="1"/>
    <col min="12832" max="12833" width="9.109375" style="23"/>
    <col min="12834" max="12834" width="12.6640625" style="23" bestFit="1" customWidth="1"/>
    <col min="12835" max="13057" width="9.109375" style="23"/>
    <col min="13058" max="13058" width="4.33203125" style="23" customWidth="1"/>
    <col min="13059" max="13059" width="0.109375" style="23" customWidth="1"/>
    <col min="13060" max="13060" width="4.5546875" style="23" customWidth="1"/>
    <col min="13061" max="13061" width="7.44140625" style="23" customWidth="1"/>
    <col min="13062" max="13062" width="5.109375" style="23" customWidth="1"/>
    <col min="13063" max="13063" width="5.44140625" style="23" customWidth="1"/>
    <col min="13064" max="13064" width="5.6640625" style="23" customWidth="1"/>
    <col min="13065" max="13065" width="6" style="23" customWidth="1"/>
    <col min="13066" max="13066" width="5.109375" style="23" bestFit="1" customWidth="1"/>
    <col min="13067" max="13067" width="0" style="23" hidden="1" customWidth="1"/>
    <col min="13068" max="13068" width="12.33203125" style="23" customWidth="1"/>
    <col min="13069" max="13069" width="10.6640625" style="23" customWidth="1"/>
    <col min="13070" max="13070" width="10.109375" style="23" customWidth="1"/>
    <col min="13071" max="13071" width="9.88671875" style="23" customWidth="1"/>
    <col min="13072" max="13072" width="11.33203125" style="23" bestFit="1" customWidth="1"/>
    <col min="13073" max="13073" width="11.5546875" style="23" customWidth="1"/>
    <col min="13074" max="13075" width="11.44140625" style="23" customWidth="1"/>
    <col min="13076" max="13076" width="13.5546875" style="23" customWidth="1"/>
    <col min="13077" max="13077" width="0.33203125" style="23" customWidth="1"/>
    <col min="13078" max="13080" width="0" style="23" hidden="1" customWidth="1"/>
    <col min="13081" max="13081" width="11.5546875" style="23" customWidth="1"/>
    <col min="13082" max="13082" width="6.44140625" style="23" customWidth="1"/>
    <col min="13083" max="13083" width="13.33203125" style="23" customWidth="1"/>
    <col min="13084" max="13084" width="11.88671875" style="23" bestFit="1" customWidth="1"/>
    <col min="13085" max="13085" width="12.88671875" style="23" customWidth="1"/>
    <col min="13086" max="13087" width="0" style="23" hidden="1" customWidth="1"/>
    <col min="13088" max="13089" width="9.109375" style="23"/>
    <col min="13090" max="13090" width="12.6640625" style="23" bestFit="1" customWidth="1"/>
    <col min="13091" max="13313" width="9.109375" style="23"/>
    <col min="13314" max="13314" width="4.33203125" style="23" customWidth="1"/>
    <col min="13315" max="13315" width="0.109375" style="23" customWidth="1"/>
    <col min="13316" max="13316" width="4.5546875" style="23" customWidth="1"/>
    <col min="13317" max="13317" width="7.44140625" style="23" customWidth="1"/>
    <col min="13318" max="13318" width="5.109375" style="23" customWidth="1"/>
    <col min="13319" max="13319" width="5.44140625" style="23" customWidth="1"/>
    <col min="13320" max="13320" width="5.6640625" style="23" customWidth="1"/>
    <col min="13321" max="13321" width="6" style="23" customWidth="1"/>
    <col min="13322" max="13322" width="5.109375" style="23" bestFit="1" customWidth="1"/>
    <col min="13323" max="13323" width="0" style="23" hidden="1" customWidth="1"/>
    <col min="13324" max="13324" width="12.33203125" style="23" customWidth="1"/>
    <col min="13325" max="13325" width="10.6640625" style="23" customWidth="1"/>
    <col min="13326" max="13326" width="10.109375" style="23" customWidth="1"/>
    <col min="13327" max="13327" width="9.88671875" style="23" customWidth="1"/>
    <col min="13328" max="13328" width="11.33203125" style="23" bestFit="1" customWidth="1"/>
    <col min="13329" max="13329" width="11.5546875" style="23" customWidth="1"/>
    <col min="13330" max="13331" width="11.44140625" style="23" customWidth="1"/>
    <col min="13332" max="13332" width="13.5546875" style="23" customWidth="1"/>
    <col min="13333" max="13333" width="0.33203125" style="23" customWidth="1"/>
    <col min="13334" max="13336" width="0" style="23" hidden="1" customWidth="1"/>
    <col min="13337" max="13337" width="11.5546875" style="23" customWidth="1"/>
    <col min="13338" max="13338" width="6.44140625" style="23" customWidth="1"/>
    <col min="13339" max="13339" width="13.33203125" style="23" customWidth="1"/>
    <col min="13340" max="13340" width="11.88671875" style="23" bestFit="1" customWidth="1"/>
    <col min="13341" max="13341" width="12.88671875" style="23" customWidth="1"/>
    <col min="13342" max="13343" width="0" style="23" hidden="1" customWidth="1"/>
    <col min="13344" max="13345" width="9.109375" style="23"/>
    <col min="13346" max="13346" width="12.6640625" style="23" bestFit="1" customWidth="1"/>
    <col min="13347" max="13569" width="9.109375" style="23"/>
    <col min="13570" max="13570" width="4.33203125" style="23" customWidth="1"/>
    <col min="13571" max="13571" width="0.109375" style="23" customWidth="1"/>
    <col min="13572" max="13572" width="4.5546875" style="23" customWidth="1"/>
    <col min="13573" max="13573" width="7.44140625" style="23" customWidth="1"/>
    <col min="13574" max="13574" width="5.109375" style="23" customWidth="1"/>
    <col min="13575" max="13575" width="5.44140625" style="23" customWidth="1"/>
    <col min="13576" max="13576" width="5.6640625" style="23" customWidth="1"/>
    <col min="13577" max="13577" width="6" style="23" customWidth="1"/>
    <col min="13578" max="13578" width="5.109375" style="23" bestFit="1" customWidth="1"/>
    <col min="13579" max="13579" width="0" style="23" hidden="1" customWidth="1"/>
    <col min="13580" max="13580" width="12.33203125" style="23" customWidth="1"/>
    <col min="13581" max="13581" width="10.6640625" style="23" customWidth="1"/>
    <col min="13582" max="13582" width="10.109375" style="23" customWidth="1"/>
    <col min="13583" max="13583" width="9.88671875" style="23" customWidth="1"/>
    <col min="13584" max="13584" width="11.33203125" style="23" bestFit="1" customWidth="1"/>
    <col min="13585" max="13585" width="11.5546875" style="23" customWidth="1"/>
    <col min="13586" max="13587" width="11.44140625" style="23" customWidth="1"/>
    <col min="13588" max="13588" width="13.5546875" style="23" customWidth="1"/>
    <col min="13589" max="13589" width="0.33203125" style="23" customWidth="1"/>
    <col min="13590" max="13592" width="0" style="23" hidden="1" customWidth="1"/>
    <col min="13593" max="13593" width="11.5546875" style="23" customWidth="1"/>
    <col min="13594" max="13594" width="6.44140625" style="23" customWidth="1"/>
    <col min="13595" max="13595" width="13.33203125" style="23" customWidth="1"/>
    <col min="13596" max="13596" width="11.88671875" style="23" bestFit="1" customWidth="1"/>
    <col min="13597" max="13597" width="12.88671875" style="23" customWidth="1"/>
    <col min="13598" max="13599" width="0" style="23" hidden="1" customWidth="1"/>
    <col min="13600" max="13601" width="9.109375" style="23"/>
    <col min="13602" max="13602" width="12.6640625" style="23" bestFit="1" customWidth="1"/>
    <col min="13603" max="13825" width="9.109375" style="23"/>
    <col min="13826" max="13826" width="4.33203125" style="23" customWidth="1"/>
    <col min="13827" max="13827" width="0.109375" style="23" customWidth="1"/>
    <col min="13828" max="13828" width="4.5546875" style="23" customWidth="1"/>
    <col min="13829" max="13829" width="7.44140625" style="23" customWidth="1"/>
    <col min="13830" max="13830" width="5.109375" style="23" customWidth="1"/>
    <col min="13831" max="13831" width="5.44140625" style="23" customWidth="1"/>
    <col min="13832" max="13832" width="5.6640625" style="23" customWidth="1"/>
    <col min="13833" max="13833" width="6" style="23" customWidth="1"/>
    <col min="13834" max="13834" width="5.109375" style="23" bestFit="1" customWidth="1"/>
    <col min="13835" max="13835" width="0" style="23" hidden="1" customWidth="1"/>
    <col min="13836" max="13836" width="12.33203125" style="23" customWidth="1"/>
    <col min="13837" max="13837" width="10.6640625" style="23" customWidth="1"/>
    <col min="13838" max="13838" width="10.109375" style="23" customWidth="1"/>
    <col min="13839" max="13839" width="9.88671875" style="23" customWidth="1"/>
    <col min="13840" max="13840" width="11.33203125" style="23" bestFit="1" customWidth="1"/>
    <col min="13841" max="13841" width="11.5546875" style="23" customWidth="1"/>
    <col min="13842" max="13843" width="11.44140625" style="23" customWidth="1"/>
    <col min="13844" max="13844" width="13.5546875" style="23" customWidth="1"/>
    <col min="13845" max="13845" width="0.33203125" style="23" customWidth="1"/>
    <col min="13846" max="13848" width="0" style="23" hidden="1" customWidth="1"/>
    <col min="13849" max="13849" width="11.5546875" style="23" customWidth="1"/>
    <col min="13850" max="13850" width="6.44140625" style="23" customWidth="1"/>
    <col min="13851" max="13851" width="13.33203125" style="23" customWidth="1"/>
    <col min="13852" max="13852" width="11.88671875" style="23" bestFit="1" customWidth="1"/>
    <col min="13853" max="13853" width="12.88671875" style="23" customWidth="1"/>
    <col min="13854" max="13855" width="0" style="23" hidden="1" customWidth="1"/>
    <col min="13856" max="13857" width="9.109375" style="23"/>
    <col min="13858" max="13858" width="12.6640625" style="23" bestFit="1" customWidth="1"/>
    <col min="13859" max="14081" width="9.109375" style="23"/>
    <col min="14082" max="14082" width="4.33203125" style="23" customWidth="1"/>
    <col min="14083" max="14083" width="0.109375" style="23" customWidth="1"/>
    <col min="14084" max="14084" width="4.5546875" style="23" customWidth="1"/>
    <col min="14085" max="14085" width="7.44140625" style="23" customWidth="1"/>
    <col min="14086" max="14086" width="5.109375" style="23" customWidth="1"/>
    <col min="14087" max="14087" width="5.44140625" style="23" customWidth="1"/>
    <col min="14088" max="14088" width="5.6640625" style="23" customWidth="1"/>
    <col min="14089" max="14089" width="6" style="23" customWidth="1"/>
    <col min="14090" max="14090" width="5.109375" style="23" bestFit="1" customWidth="1"/>
    <col min="14091" max="14091" width="0" style="23" hidden="1" customWidth="1"/>
    <col min="14092" max="14092" width="12.33203125" style="23" customWidth="1"/>
    <col min="14093" max="14093" width="10.6640625" style="23" customWidth="1"/>
    <col min="14094" max="14094" width="10.109375" style="23" customWidth="1"/>
    <col min="14095" max="14095" width="9.88671875" style="23" customWidth="1"/>
    <col min="14096" max="14096" width="11.33203125" style="23" bestFit="1" customWidth="1"/>
    <col min="14097" max="14097" width="11.5546875" style="23" customWidth="1"/>
    <col min="14098" max="14099" width="11.44140625" style="23" customWidth="1"/>
    <col min="14100" max="14100" width="13.5546875" style="23" customWidth="1"/>
    <col min="14101" max="14101" width="0.33203125" style="23" customWidth="1"/>
    <col min="14102" max="14104" width="0" style="23" hidden="1" customWidth="1"/>
    <col min="14105" max="14105" width="11.5546875" style="23" customWidth="1"/>
    <col min="14106" max="14106" width="6.44140625" style="23" customWidth="1"/>
    <col min="14107" max="14107" width="13.33203125" style="23" customWidth="1"/>
    <col min="14108" max="14108" width="11.88671875" style="23" bestFit="1" customWidth="1"/>
    <col min="14109" max="14109" width="12.88671875" style="23" customWidth="1"/>
    <col min="14110" max="14111" width="0" style="23" hidden="1" customWidth="1"/>
    <col min="14112" max="14113" width="9.109375" style="23"/>
    <col min="14114" max="14114" width="12.6640625" style="23" bestFit="1" customWidth="1"/>
    <col min="14115" max="14337" width="9.109375" style="23"/>
    <col min="14338" max="14338" width="4.33203125" style="23" customWidth="1"/>
    <col min="14339" max="14339" width="0.109375" style="23" customWidth="1"/>
    <col min="14340" max="14340" width="4.5546875" style="23" customWidth="1"/>
    <col min="14341" max="14341" width="7.44140625" style="23" customWidth="1"/>
    <col min="14342" max="14342" width="5.109375" style="23" customWidth="1"/>
    <col min="14343" max="14343" width="5.44140625" style="23" customWidth="1"/>
    <col min="14344" max="14344" width="5.6640625" style="23" customWidth="1"/>
    <col min="14345" max="14345" width="6" style="23" customWidth="1"/>
    <col min="14346" max="14346" width="5.109375" style="23" bestFit="1" customWidth="1"/>
    <col min="14347" max="14347" width="0" style="23" hidden="1" customWidth="1"/>
    <col min="14348" max="14348" width="12.33203125" style="23" customWidth="1"/>
    <col min="14349" max="14349" width="10.6640625" style="23" customWidth="1"/>
    <col min="14350" max="14350" width="10.109375" style="23" customWidth="1"/>
    <col min="14351" max="14351" width="9.88671875" style="23" customWidth="1"/>
    <col min="14352" max="14352" width="11.33203125" style="23" bestFit="1" customWidth="1"/>
    <col min="14353" max="14353" width="11.5546875" style="23" customWidth="1"/>
    <col min="14354" max="14355" width="11.44140625" style="23" customWidth="1"/>
    <col min="14356" max="14356" width="13.5546875" style="23" customWidth="1"/>
    <col min="14357" max="14357" width="0.33203125" style="23" customWidth="1"/>
    <col min="14358" max="14360" width="0" style="23" hidden="1" customWidth="1"/>
    <col min="14361" max="14361" width="11.5546875" style="23" customWidth="1"/>
    <col min="14362" max="14362" width="6.44140625" style="23" customWidth="1"/>
    <col min="14363" max="14363" width="13.33203125" style="23" customWidth="1"/>
    <col min="14364" max="14364" width="11.88671875" style="23" bestFit="1" customWidth="1"/>
    <col min="14365" max="14365" width="12.88671875" style="23" customWidth="1"/>
    <col min="14366" max="14367" width="0" style="23" hidden="1" customWidth="1"/>
    <col min="14368" max="14369" width="9.109375" style="23"/>
    <col min="14370" max="14370" width="12.6640625" style="23" bestFit="1" customWidth="1"/>
    <col min="14371" max="14593" width="9.109375" style="23"/>
    <col min="14594" max="14594" width="4.33203125" style="23" customWidth="1"/>
    <col min="14595" max="14595" width="0.109375" style="23" customWidth="1"/>
    <col min="14596" max="14596" width="4.5546875" style="23" customWidth="1"/>
    <col min="14597" max="14597" width="7.44140625" style="23" customWidth="1"/>
    <col min="14598" max="14598" width="5.109375" style="23" customWidth="1"/>
    <col min="14599" max="14599" width="5.44140625" style="23" customWidth="1"/>
    <col min="14600" max="14600" width="5.6640625" style="23" customWidth="1"/>
    <col min="14601" max="14601" width="6" style="23" customWidth="1"/>
    <col min="14602" max="14602" width="5.109375" style="23" bestFit="1" customWidth="1"/>
    <col min="14603" max="14603" width="0" style="23" hidden="1" customWidth="1"/>
    <col min="14604" max="14604" width="12.33203125" style="23" customWidth="1"/>
    <col min="14605" max="14605" width="10.6640625" style="23" customWidth="1"/>
    <col min="14606" max="14606" width="10.109375" style="23" customWidth="1"/>
    <col min="14607" max="14607" width="9.88671875" style="23" customWidth="1"/>
    <col min="14608" max="14608" width="11.33203125" style="23" bestFit="1" customWidth="1"/>
    <col min="14609" max="14609" width="11.5546875" style="23" customWidth="1"/>
    <col min="14610" max="14611" width="11.44140625" style="23" customWidth="1"/>
    <col min="14612" max="14612" width="13.5546875" style="23" customWidth="1"/>
    <col min="14613" max="14613" width="0.33203125" style="23" customWidth="1"/>
    <col min="14614" max="14616" width="0" style="23" hidden="1" customWidth="1"/>
    <col min="14617" max="14617" width="11.5546875" style="23" customWidth="1"/>
    <col min="14618" max="14618" width="6.44140625" style="23" customWidth="1"/>
    <col min="14619" max="14619" width="13.33203125" style="23" customWidth="1"/>
    <col min="14620" max="14620" width="11.88671875" style="23" bestFit="1" customWidth="1"/>
    <col min="14621" max="14621" width="12.88671875" style="23" customWidth="1"/>
    <col min="14622" max="14623" width="0" style="23" hidden="1" customWidth="1"/>
    <col min="14624" max="14625" width="9.109375" style="23"/>
    <col min="14626" max="14626" width="12.6640625" style="23" bestFit="1" customWidth="1"/>
    <col min="14627" max="14849" width="9.109375" style="23"/>
    <col min="14850" max="14850" width="4.33203125" style="23" customWidth="1"/>
    <col min="14851" max="14851" width="0.109375" style="23" customWidth="1"/>
    <col min="14852" max="14852" width="4.5546875" style="23" customWidth="1"/>
    <col min="14853" max="14853" width="7.44140625" style="23" customWidth="1"/>
    <col min="14854" max="14854" width="5.109375" style="23" customWidth="1"/>
    <col min="14855" max="14855" width="5.44140625" style="23" customWidth="1"/>
    <col min="14856" max="14856" width="5.6640625" style="23" customWidth="1"/>
    <col min="14857" max="14857" width="6" style="23" customWidth="1"/>
    <col min="14858" max="14858" width="5.109375" style="23" bestFit="1" customWidth="1"/>
    <col min="14859" max="14859" width="0" style="23" hidden="1" customWidth="1"/>
    <col min="14860" max="14860" width="12.33203125" style="23" customWidth="1"/>
    <col min="14861" max="14861" width="10.6640625" style="23" customWidth="1"/>
    <col min="14862" max="14862" width="10.109375" style="23" customWidth="1"/>
    <col min="14863" max="14863" width="9.88671875" style="23" customWidth="1"/>
    <col min="14864" max="14864" width="11.33203125" style="23" bestFit="1" customWidth="1"/>
    <col min="14865" max="14865" width="11.5546875" style="23" customWidth="1"/>
    <col min="14866" max="14867" width="11.44140625" style="23" customWidth="1"/>
    <col min="14868" max="14868" width="13.5546875" style="23" customWidth="1"/>
    <col min="14869" max="14869" width="0.33203125" style="23" customWidth="1"/>
    <col min="14870" max="14872" width="0" style="23" hidden="1" customWidth="1"/>
    <col min="14873" max="14873" width="11.5546875" style="23" customWidth="1"/>
    <col min="14874" max="14874" width="6.44140625" style="23" customWidth="1"/>
    <col min="14875" max="14875" width="13.33203125" style="23" customWidth="1"/>
    <col min="14876" max="14876" width="11.88671875" style="23" bestFit="1" customWidth="1"/>
    <col min="14877" max="14877" width="12.88671875" style="23" customWidth="1"/>
    <col min="14878" max="14879" width="0" style="23" hidden="1" customWidth="1"/>
    <col min="14880" max="14881" width="9.109375" style="23"/>
    <col min="14882" max="14882" width="12.6640625" style="23" bestFit="1" customWidth="1"/>
    <col min="14883" max="15105" width="9.109375" style="23"/>
    <col min="15106" max="15106" width="4.33203125" style="23" customWidth="1"/>
    <col min="15107" max="15107" width="0.109375" style="23" customWidth="1"/>
    <col min="15108" max="15108" width="4.5546875" style="23" customWidth="1"/>
    <col min="15109" max="15109" width="7.44140625" style="23" customWidth="1"/>
    <col min="15110" max="15110" width="5.109375" style="23" customWidth="1"/>
    <col min="15111" max="15111" width="5.44140625" style="23" customWidth="1"/>
    <col min="15112" max="15112" width="5.6640625" style="23" customWidth="1"/>
    <col min="15113" max="15113" width="6" style="23" customWidth="1"/>
    <col min="15114" max="15114" width="5.109375" style="23" bestFit="1" customWidth="1"/>
    <col min="15115" max="15115" width="0" style="23" hidden="1" customWidth="1"/>
    <col min="15116" max="15116" width="12.33203125" style="23" customWidth="1"/>
    <col min="15117" max="15117" width="10.6640625" style="23" customWidth="1"/>
    <col min="15118" max="15118" width="10.109375" style="23" customWidth="1"/>
    <col min="15119" max="15119" width="9.88671875" style="23" customWidth="1"/>
    <col min="15120" max="15120" width="11.33203125" style="23" bestFit="1" customWidth="1"/>
    <col min="15121" max="15121" width="11.5546875" style="23" customWidth="1"/>
    <col min="15122" max="15123" width="11.44140625" style="23" customWidth="1"/>
    <col min="15124" max="15124" width="13.5546875" style="23" customWidth="1"/>
    <col min="15125" max="15125" width="0.33203125" style="23" customWidth="1"/>
    <col min="15126" max="15128" width="0" style="23" hidden="1" customWidth="1"/>
    <col min="15129" max="15129" width="11.5546875" style="23" customWidth="1"/>
    <col min="15130" max="15130" width="6.44140625" style="23" customWidth="1"/>
    <col min="15131" max="15131" width="13.33203125" style="23" customWidth="1"/>
    <col min="15132" max="15132" width="11.88671875" style="23" bestFit="1" customWidth="1"/>
    <col min="15133" max="15133" width="12.88671875" style="23" customWidth="1"/>
    <col min="15134" max="15135" width="0" style="23" hidden="1" customWidth="1"/>
    <col min="15136" max="15137" width="9.109375" style="23"/>
    <col min="15138" max="15138" width="12.6640625" style="23" bestFit="1" customWidth="1"/>
    <col min="15139" max="15361" width="9.109375" style="23"/>
    <col min="15362" max="15362" width="4.33203125" style="23" customWidth="1"/>
    <col min="15363" max="15363" width="0.109375" style="23" customWidth="1"/>
    <col min="15364" max="15364" width="4.5546875" style="23" customWidth="1"/>
    <col min="15365" max="15365" width="7.44140625" style="23" customWidth="1"/>
    <col min="15366" max="15366" width="5.109375" style="23" customWidth="1"/>
    <col min="15367" max="15367" width="5.44140625" style="23" customWidth="1"/>
    <col min="15368" max="15368" width="5.6640625" style="23" customWidth="1"/>
    <col min="15369" max="15369" width="6" style="23" customWidth="1"/>
    <col min="15370" max="15370" width="5.109375" style="23" bestFit="1" customWidth="1"/>
    <col min="15371" max="15371" width="0" style="23" hidden="1" customWidth="1"/>
    <col min="15372" max="15372" width="12.33203125" style="23" customWidth="1"/>
    <col min="15373" max="15373" width="10.6640625" style="23" customWidth="1"/>
    <col min="15374" max="15374" width="10.109375" style="23" customWidth="1"/>
    <col min="15375" max="15375" width="9.88671875" style="23" customWidth="1"/>
    <col min="15376" max="15376" width="11.33203125" style="23" bestFit="1" customWidth="1"/>
    <col min="15377" max="15377" width="11.5546875" style="23" customWidth="1"/>
    <col min="15378" max="15379" width="11.44140625" style="23" customWidth="1"/>
    <col min="15380" max="15380" width="13.5546875" style="23" customWidth="1"/>
    <col min="15381" max="15381" width="0.33203125" style="23" customWidth="1"/>
    <col min="15382" max="15384" width="0" style="23" hidden="1" customWidth="1"/>
    <col min="15385" max="15385" width="11.5546875" style="23" customWidth="1"/>
    <col min="15386" max="15386" width="6.44140625" style="23" customWidth="1"/>
    <col min="15387" max="15387" width="13.33203125" style="23" customWidth="1"/>
    <col min="15388" max="15388" width="11.88671875" style="23" bestFit="1" customWidth="1"/>
    <col min="15389" max="15389" width="12.88671875" style="23" customWidth="1"/>
    <col min="15390" max="15391" width="0" style="23" hidden="1" customWidth="1"/>
    <col min="15392" max="15393" width="9.109375" style="23"/>
    <col min="15394" max="15394" width="12.6640625" style="23" bestFit="1" customWidth="1"/>
    <col min="15395" max="15617" width="9.109375" style="23"/>
    <col min="15618" max="15618" width="4.33203125" style="23" customWidth="1"/>
    <col min="15619" max="15619" width="0.109375" style="23" customWidth="1"/>
    <col min="15620" max="15620" width="4.5546875" style="23" customWidth="1"/>
    <col min="15621" max="15621" width="7.44140625" style="23" customWidth="1"/>
    <col min="15622" max="15622" width="5.109375" style="23" customWidth="1"/>
    <col min="15623" max="15623" width="5.44140625" style="23" customWidth="1"/>
    <col min="15624" max="15624" width="5.6640625" style="23" customWidth="1"/>
    <col min="15625" max="15625" width="6" style="23" customWidth="1"/>
    <col min="15626" max="15626" width="5.109375" style="23" bestFit="1" customWidth="1"/>
    <col min="15627" max="15627" width="0" style="23" hidden="1" customWidth="1"/>
    <col min="15628" max="15628" width="12.33203125" style="23" customWidth="1"/>
    <col min="15629" max="15629" width="10.6640625" style="23" customWidth="1"/>
    <col min="15630" max="15630" width="10.109375" style="23" customWidth="1"/>
    <col min="15631" max="15631" width="9.88671875" style="23" customWidth="1"/>
    <col min="15632" max="15632" width="11.33203125" style="23" bestFit="1" customWidth="1"/>
    <col min="15633" max="15633" width="11.5546875" style="23" customWidth="1"/>
    <col min="15634" max="15635" width="11.44140625" style="23" customWidth="1"/>
    <col min="15636" max="15636" width="13.5546875" style="23" customWidth="1"/>
    <col min="15637" max="15637" width="0.33203125" style="23" customWidth="1"/>
    <col min="15638" max="15640" width="0" style="23" hidden="1" customWidth="1"/>
    <col min="15641" max="15641" width="11.5546875" style="23" customWidth="1"/>
    <col min="15642" max="15642" width="6.44140625" style="23" customWidth="1"/>
    <col min="15643" max="15643" width="13.33203125" style="23" customWidth="1"/>
    <col min="15644" max="15644" width="11.88671875" style="23" bestFit="1" customWidth="1"/>
    <col min="15645" max="15645" width="12.88671875" style="23" customWidth="1"/>
    <col min="15646" max="15647" width="0" style="23" hidden="1" customWidth="1"/>
    <col min="15648" max="15649" width="9.109375" style="23"/>
    <col min="15650" max="15650" width="12.6640625" style="23" bestFit="1" customWidth="1"/>
    <col min="15651" max="15873" width="9.109375" style="23"/>
    <col min="15874" max="15874" width="4.33203125" style="23" customWidth="1"/>
    <col min="15875" max="15875" width="0.109375" style="23" customWidth="1"/>
    <col min="15876" max="15876" width="4.5546875" style="23" customWidth="1"/>
    <col min="15877" max="15877" width="7.44140625" style="23" customWidth="1"/>
    <col min="15878" max="15878" width="5.109375" style="23" customWidth="1"/>
    <col min="15879" max="15879" width="5.44140625" style="23" customWidth="1"/>
    <col min="15880" max="15880" width="5.6640625" style="23" customWidth="1"/>
    <col min="15881" max="15881" width="6" style="23" customWidth="1"/>
    <col min="15882" max="15882" width="5.109375" style="23" bestFit="1" customWidth="1"/>
    <col min="15883" max="15883" width="0" style="23" hidden="1" customWidth="1"/>
    <col min="15884" max="15884" width="12.33203125" style="23" customWidth="1"/>
    <col min="15885" max="15885" width="10.6640625" style="23" customWidth="1"/>
    <col min="15886" max="15886" width="10.109375" style="23" customWidth="1"/>
    <col min="15887" max="15887" width="9.88671875" style="23" customWidth="1"/>
    <col min="15888" max="15888" width="11.33203125" style="23" bestFit="1" customWidth="1"/>
    <col min="15889" max="15889" width="11.5546875" style="23" customWidth="1"/>
    <col min="15890" max="15891" width="11.44140625" style="23" customWidth="1"/>
    <col min="15892" max="15892" width="13.5546875" style="23" customWidth="1"/>
    <col min="15893" max="15893" width="0.33203125" style="23" customWidth="1"/>
    <col min="15894" max="15896" width="0" style="23" hidden="1" customWidth="1"/>
    <col min="15897" max="15897" width="11.5546875" style="23" customWidth="1"/>
    <col min="15898" max="15898" width="6.44140625" style="23" customWidth="1"/>
    <col min="15899" max="15899" width="13.33203125" style="23" customWidth="1"/>
    <col min="15900" max="15900" width="11.88671875" style="23" bestFit="1" customWidth="1"/>
    <col min="15901" max="15901" width="12.88671875" style="23" customWidth="1"/>
    <col min="15902" max="15903" width="0" style="23" hidden="1" customWidth="1"/>
    <col min="15904" max="15905" width="9.109375" style="23"/>
    <col min="15906" max="15906" width="12.6640625" style="23" bestFit="1" customWidth="1"/>
    <col min="15907" max="16129" width="9.109375" style="23"/>
    <col min="16130" max="16130" width="4.33203125" style="23" customWidth="1"/>
    <col min="16131" max="16131" width="0.109375" style="23" customWidth="1"/>
    <col min="16132" max="16132" width="4.5546875" style="23" customWidth="1"/>
    <col min="16133" max="16133" width="7.44140625" style="23" customWidth="1"/>
    <col min="16134" max="16134" width="5.109375" style="23" customWidth="1"/>
    <col min="16135" max="16135" width="5.44140625" style="23" customWidth="1"/>
    <col min="16136" max="16136" width="5.6640625" style="23" customWidth="1"/>
    <col min="16137" max="16137" width="6" style="23" customWidth="1"/>
    <col min="16138" max="16138" width="5.109375" style="23" bestFit="1" customWidth="1"/>
    <col min="16139" max="16139" width="0" style="23" hidden="1" customWidth="1"/>
    <col min="16140" max="16140" width="12.33203125" style="23" customWidth="1"/>
    <col min="16141" max="16141" width="10.6640625" style="23" customWidth="1"/>
    <col min="16142" max="16142" width="10.109375" style="23" customWidth="1"/>
    <col min="16143" max="16143" width="9.88671875" style="23" customWidth="1"/>
    <col min="16144" max="16144" width="11.33203125" style="23" bestFit="1" customWidth="1"/>
    <col min="16145" max="16145" width="11.5546875" style="23" customWidth="1"/>
    <col min="16146" max="16147" width="11.44140625" style="23" customWidth="1"/>
    <col min="16148" max="16148" width="13.5546875" style="23" customWidth="1"/>
    <col min="16149" max="16149" width="0.33203125" style="23" customWidth="1"/>
    <col min="16150" max="16152" width="0" style="23" hidden="1" customWidth="1"/>
    <col min="16153" max="16153" width="11.5546875" style="23" customWidth="1"/>
    <col min="16154" max="16154" width="6.44140625" style="23" customWidth="1"/>
    <col min="16155" max="16155" width="13.33203125" style="23" customWidth="1"/>
    <col min="16156" max="16156" width="11.88671875" style="23" bestFit="1" customWidth="1"/>
    <col min="16157" max="16157" width="12.88671875" style="23" customWidth="1"/>
    <col min="16158" max="16159" width="0" style="23" hidden="1" customWidth="1"/>
    <col min="16160" max="16161" width="9.109375" style="23"/>
    <col min="16162" max="16162" width="12.6640625" style="23" bestFit="1" customWidth="1"/>
    <col min="16163" max="16384" width="9.109375" style="23"/>
  </cols>
  <sheetData>
    <row r="1" spans="1:34" s="3" customFormat="1" ht="15.6">
      <c r="A1" s="85" t="s">
        <v>0</v>
      </c>
      <c r="B1" s="86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</row>
    <row r="2" spans="1:34" s="3" customFormat="1" ht="17.2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1"/>
      <c r="L2" s="1"/>
      <c r="M2" s="1"/>
      <c r="N2" s="1"/>
      <c r="O2" s="1"/>
      <c r="P2" s="1"/>
      <c r="Q2" s="1"/>
      <c r="R2" s="4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</row>
    <row r="3" spans="1:34" s="6" customFormat="1" ht="17.399999999999999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</row>
    <row r="4" spans="1:34" s="6" customFormat="1" ht="17.399999999999999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</row>
    <row r="5" spans="1:34" s="12" customFormat="1" ht="29.4" customHeight="1">
      <c r="A5" s="76" t="s">
        <v>4</v>
      </c>
      <c r="B5" s="76" t="s">
        <v>5</v>
      </c>
      <c r="C5" s="76" t="s">
        <v>6</v>
      </c>
      <c r="D5" s="76" t="s">
        <v>7</v>
      </c>
      <c r="E5" s="73" t="s">
        <v>8</v>
      </c>
      <c r="F5" s="74"/>
      <c r="G5" s="75"/>
      <c r="H5" s="83" t="s">
        <v>9</v>
      </c>
      <c r="I5" s="84"/>
      <c r="J5" s="76" t="s">
        <v>10</v>
      </c>
      <c r="K5" s="73" t="s">
        <v>13</v>
      </c>
      <c r="L5" s="74"/>
      <c r="M5" s="74"/>
      <c r="N5" s="75"/>
      <c r="O5" s="76" t="s">
        <v>11</v>
      </c>
      <c r="P5" s="74" t="s">
        <v>12</v>
      </c>
      <c r="Q5" s="74"/>
      <c r="R5" s="72" t="s">
        <v>14</v>
      </c>
      <c r="S5" s="90" t="s">
        <v>60</v>
      </c>
      <c r="T5" s="92" t="s">
        <v>63</v>
      </c>
      <c r="U5" s="93"/>
      <c r="V5" s="93"/>
      <c r="W5" s="94"/>
      <c r="X5" s="92" t="s">
        <v>64</v>
      </c>
      <c r="Y5" s="93"/>
      <c r="Z5" s="94"/>
      <c r="AA5" s="64"/>
      <c r="AB5" s="64"/>
      <c r="AC5" s="64"/>
      <c r="AD5" s="64"/>
      <c r="AE5" s="65"/>
      <c r="AF5" s="72" t="s">
        <v>15</v>
      </c>
    </row>
    <row r="6" spans="1:34" s="12" customFormat="1" ht="44.4" customHeight="1">
      <c r="A6" s="76"/>
      <c r="B6" s="77"/>
      <c r="C6" s="76"/>
      <c r="D6" s="76"/>
      <c r="E6" s="13" t="s">
        <v>16</v>
      </c>
      <c r="F6" s="13" t="s">
        <v>17</v>
      </c>
      <c r="G6" s="14" t="s">
        <v>18</v>
      </c>
      <c r="H6" s="15" t="s">
        <v>19</v>
      </c>
      <c r="I6" s="7" t="s">
        <v>20</v>
      </c>
      <c r="J6" s="76"/>
      <c r="K6" s="16" t="s">
        <v>21</v>
      </c>
      <c r="L6" s="16" t="s">
        <v>59</v>
      </c>
      <c r="M6" s="16" t="s">
        <v>22</v>
      </c>
      <c r="N6" s="16" t="s">
        <v>23</v>
      </c>
      <c r="O6" s="76"/>
      <c r="P6" s="15" t="s">
        <v>19</v>
      </c>
      <c r="Q6" s="8" t="s">
        <v>20</v>
      </c>
      <c r="R6" s="72"/>
      <c r="S6" s="91"/>
      <c r="T6" s="9" t="s">
        <v>61</v>
      </c>
      <c r="U6" s="9" t="s">
        <v>24</v>
      </c>
      <c r="V6" s="9" t="s">
        <v>25</v>
      </c>
      <c r="W6" s="9" t="s">
        <v>26</v>
      </c>
      <c r="X6" s="16" t="s">
        <v>59</v>
      </c>
      <c r="Y6" s="16" t="s">
        <v>23</v>
      </c>
      <c r="Z6" s="9" t="s">
        <v>65</v>
      </c>
      <c r="AA6" s="9" t="s">
        <v>62</v>
      </c>
      <c r="AB6" s="9" t="s">
        <v>27</v>
      </c>
      <c r="AC6" s="9" t="s">
        <v>66</v>
      </c>
      <c r="AD6" s="9" t="s">
        <v>28</v>
      </c>
      <c r="AE6" s="9" t="s">
        <v>29</v>
      </c>
      <c r="AF6" s="72"/>
    </row>
    <row r="7" spans="1:34" ht="11.25" customHeight="1">
      <c r="A7" s="18">
        <v>1</v>
      </c>
      <c r="B7" s="19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10</v>
      </c>
      <c r="K7" s="16">
        <v>14</v>
      </c>
      <c r="L7" s="16">
        <v>15</v>
      </c>
      <c r="M7" s="16">
        <v>16</v>
      </c>
      <c r="N7" s="16"/>
      <c r="O7" s="16">
        <v>11</v>
      </c>
      <c r="P7" s="16">
        <v>12</v>
      </c>
      <c r="Q7" s="16">
        <v>13</v>
      </c>
      <c r="R7" s="16">
        <v>17</v>
      </c>
      <c r="S7" s="16">
        <v>9</v>
      </c>
      <c r="T7" s="16">
        <v>10</v>
      </c>
      <c r="U7" s="16">
        <v>11</v>
      </c>
      <c r="V7" s="16"/>
      <c r="W7" s="16">
        <v>18</v>
      </c>
      <c r="X7" s="16"/>
      <c r="Y7" s="16"/>
      <c r="Z7" s="16"/>
      <c r="AA7" s="16"/>
      <c r="AB7" s="16"/>
      <c r="AC7" s="16"/>
      <c r="AD7" s="16"/>
      <c r="AE7" s="16">
        <v>19</v>
      </c>
      <c r="AF7" s="16">
        <v>20</v>
      </c>
    </row>
    <row r="8" spans="1:34" s="26" customFormat="1" ht="18.75" hidden="1" customHeight="1">
      <c r="A8" s="78" t="s">
        <v>31</v>
      </c>
      <c r="B8" s="79"/>
      <c r="C8" s="79"/>
      <c r="D8" s="80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34" s="3" customFormat="1" ht="19.5" customHeight="1">
      <c r="A9" s="27">
        <v>1</v>
      </c>
      <c r="B9" s="27" t="s">
        <v>33</v>
      </c>
      <c r="C9" s="28" t="s">
        <v>32</v>
      </c>
      <c r="D9" s="29" t="s">
        <v>34</v>
      </c>
      <c r="E9" s="30">
        <v>24</v>
      </c>
      <c r="F9" s="30">
        <v>1</v>
      </c>
      <c r="G9" s="30">
        <v>1</v>
      </c>
      <c r="H9" s="30">
        <v>3</v>
      </c>
      <c r="I9" s="30">
        <v>4</v>
      </c>
      <c r="J9" s="31">
        <v>18000000</v>
      </c>
      <c r="K9" s="32">
        <v>5000000</v>
      </c>
      <c r="L9" s="32">
        <v>730000</v>
      </c>
      <c r="M9" s="32">
        <v>2000000</v>
      </c>
      <c r="N9" s="32">
        <v>2000000</v>
      </c>
      <c r="O9" s="32"/>
      <c r="P9" s="32"/>
      <c r="Q9" s="32"/>
      <c r="R9" s="33"/>
      <c r="S9" s="34">
        <f>J9+K9</f>
        <v>23000000</v>
      </c>
      <c r="T9" s="33"/>
      <c r="U9" s="33"/>
      <c r="V9" s="33"/>
      <c r="W9" s="33"/>
      <c r="X9" s="33"/>
      <c r="Y9" s="33"/>
      <c r="Z9" s="33">
        <f>P9/3+Q9/2</f>
        <v>0</v>
      </c>
      <c r="AA9" s="33">
        <f>R9-X9-Y9-Z9</f>
        <v>0</v>
      </c>
      <c r="AB9" s="33"/>
      <c r="AC9" s="33"/>
      <c r="AD9" s="33">
        <f>AA9-AC9</f>
        <v>0</v>
      </c>
      <c r="AE9" s="33">
        <f>IF(AD9&lt;=5000000,AD9*5%,IF(AD9&lt;=10000000,AD9*10%-250000,IF(AD9&lt;=18000000,AD9*15%-750000)))</f>
        <v>0</v>
      </c>
      <c r="AF9" s="35"/>
    </row>
    <row r="10" spans="1:34" s="3" customFormat="1" ht="19.5" customHeight="1">
      <c r="A10" s="27">
        <f>IF(AND($C10&gt;0)*($C10&lt;&gt;$C9),MAX($A$5:$A9)+1,"")</f>
        <v>2</v>
      </c>
      <c r="B10" s="27" t="s">
        <v>35</v>
      </c>
      <c r="C10" s="28" t="s">
        <v>36</v>
      </c>
      <c r="D10" s="29" t="s">
        <v>37</v>
      </c>
      <c r="E10" s="30">
        <v>25</v>
      </c>
      <c r="F10" s="30">
        <v>1</v>
      </c>
      <c r="G10" s="30"/>
      <c r="H10" s="30">
        <v>7</v>
      </c>
      <c r="I10" s="30"/>
      <c r="J10" s="31">
        <v>15000000</v>
      </c>
      <c r="K10" s="32">
        <v>3000000</v>
      </c>
      <c r="L10" s="32">
        <v>730000</v>
      </c>
      <c r="M10" s="32">
        <v>1000000</v>
      </c>
      <c r="N10" s="32">
        <v>1000000</v>
      </c>
      <c r="O10" s="32"/>
      <c r="P10" s="32"/>
      <c r="Q10" s="32"/>
      <c r="R10" s="33"/>
      <c r="S10" s="34">
        <f t="shared" ref="S10:S16" si="0">J10+K10</f>
        <v>18000000</v>
      </c>
      <c r="T10" s="33"/>
      <c r="U10" s="33"/>
      <c r="V10" s="33"/>
      <c r="W10" s="33"/>
      <c r="X10" s="33"/>
      <c r="Y10" s="33"/>
      <c r="Z10" s="33">
        <f t="shared" ref="Z10:Z16" si="1">P10/3+Q10/2</f>
        <v>0</v>
      </c>
      <c r="AA10" s="33">
        <f t="shared" ref="AA10:AA16" si="2">R10-X10-Y10-Z10</f>
        <v>0</v>
      </c>
      <c r="AB10" s="33">
        <v>1</v>
      </c>
      <c r="AC10" s="33"/>
      <c r="AD10" s="33">
        <f t="shared" ref="AD10:AD16" si="3">AA10-AC10</f>
        <v>0</v>
      </c>
      <c r="AE10" s="33">
        <f t="shared" ref="AE10:AE16" si="4">IF(AD10&lt;=5000000,AD10*5%,IF(AD10&lt;=10000000,AD10*10%-250000,IF(AD10&lt;=18000000,AD10*15%-750000)))</f>
        <v>0</v>
      </c>
      <c r="AF10" s="35"/>
    </row>
    <row r="11" spans="1:34" s="3" customFormat="1" ht="18.75" customHeight="1">
      <c r="A11" s="27">
        <f>IF(AND($C11&gt;0)*($C11&lt;&gt;$C10),MAX($A$5:$A10)+1,"")</f>
        <v>3</v>
      </c>
      <c r="B11" s="27" t="s">
        <v>38</v>
      </c>
      <c r="C11" s="28" t="s">
        <v>39</v>
      </c>
      <c r="D11" s="29" t="s">
        <v>40</v>
      </c>
      <c r="E11" s="30">
        <v>24</v>
      </c>
      <c r="F11" s="30"/>
      <c r="G11" s="30">
        <v>2</v>
      </c>
      <c r="H11" s="30"/>
      <c r="I11" s="30"/>
      <c r="J11" s="31">
        <v>16000000</v>
      </c>
      <c r="K11" s="32">
        <v>3000000</v>
      </c>
      <c r="L11" s="32">
        <v>730000</v>
      </c>
      <c r="M11" s="32">
        <v>1000000</v>
      </c>
      <c r="N11" s="32">
        <v>1000000</v>
      </c>
      <c r="O11" s="32"/>
      <c r="P11" s="32"/>
      <c r="Q11" s="32"/>
      <c r="R11" s="33"/>
      <c r="S11" s="34">
        <f t="shared" si="0"/>
        <v>19000000</v>
      </c>
      <c r="T11" s="33"/>
      <c r="U11" s="33"/>
      <c r="V11" s="33"/>
      <c r="W11" s="33"/>
      <c r="X11" s="33"/>
      <c r="Y11" s="33"/>
      <c r="Z11" s="33">
        <f t="shared" si="1"/>
        <v>0</v>
      </c>
      <c r="AA11" s="33">
        <f t="shared" si="2"/>
        <v>0</v>
      </c>
      <c r="AB11" s="33">
        <v>1</v>
      </c>
      <c r="AC11" s="33"/>
      <c r="AD11" s="33">
        <f t="shared" si="3"/>
        <v>0</v>
      </c>
      <c r="AE11" s="33">
        <f t="shared" si="4"/>
        <v>0</v>
      </c>
      <c r="AF11" s="35"/>
    </row>
    <row r="12" spans="1:34" s="3" customFormat="1" ht="19.5" customHeight="1">
      <c r="A12" s="27">
        <f>IF(AND($C12&gt;0)*($C12&lt;&gt;$C11),MAX($A$5:$A11)+1,"")</f>
        <v>4</v>
      </c>
      <c r="B12" s="27" t="s">
        <v>41</v>
      </c>
      <c r="C12" s="28" t="s">
        <v>42</v>
      </c>
      <c r="D12" s="29" t="s">
        <v>43</v>
      </c>
      <c r="E12" s="30">
        <v>23</v>
      </c>
      <c r="F12" s="30">
        <v>2</v>
      </c>
      <c r="G12" s="30">
        <v>1</v>
      </c>
      <c r="H12" s="30"/>
      <c r="I12" s="30">
        <v>8</v>
      </c>
      <c r="J12" s="31">
        <v>12000000</v>
      </c>
      <c r="K12" s="32">
        <v>2000000</v>
      </c>
      <c r="L12" s="32">
        <v>730000</v>
      </c>
      <c r="M12" s="32">
        <v>1000000</v>
      </c>
      <c r="N12" s="32">
        <v>1000000</v>
      </c>
      <c r="O12" s="32"/>
      <c r="P12" s="32"/>
      <c r="Q12" s="32"/>
      <c r="R12" s="33"/>
      <c r="S12" s="34">
        <f t="shared" si="0"/>
        <v>14000000</v>
      </c>
      <c r="T12" s="33"/>
      <c r="U12" s="33"/>
      <c r="V12" s="33"/>
      <c r="W12" s="33"/>
      <c r="X12" s="33"/>
      <c r="Y12" s="33"/>
      <c r="Z12" s="33">
        <f t="shared" si="1"/>
        <v>0</v>
      </c>
      <c r="AA12" s="33">
        <f t="shared" si="2"/>
        <v>0</v>
      </c>
      <c r="AB12" s="33"/>
      <c r="AC12" s="33"/>
      <c r="AD12" s="33">
        <f t="shared" si="3"/>
        <v>0</v>
      </c>
      <c r="AE12" s="33">
        <f t="shared" si="4"/>
        <v>0</v>
      </c>
      <c r="AF12" s="35"/>
    </row>
    <row r="13" spans="1:34" s="3" customFormat="1" ht="19.5" customHeight="1">
      <c r="A13" s="27">
        <f>IF(AND($C13&gt;0)*($C13&lt;&gt;$C12),MAX($A$5:$A12)+1,"")</f>
        <v>5</v>
      </c>
      <c r="B13" s="27" t="s">
        <v>44</v>
      </c>
      <c r="C13" s="28" t="s">
        <v>45</v>
      </c>
      <c r="D13" s="29" t="s">
        <v>46</v>
      </c>
      <c r="E13" s="30">
        <v>24</v>
      </c>
      <c r="F13" s="30">
        <v>1</v>
      </c>
      <c r="G13" s="30">
        <v>1</v>
      </c>
      <c r="H13" s="30"/>
      <c r="I13" s="30"/>
      <c r="J13" s="31">
        <v>17000000</v>
      </c>
      <c r="K13" s="32">
        <v>2000000</v>
      </c>
      <c r="L13" s="32">
        <v>730000</v>
      </c>
      <c r="M13" s="32">
        <v>500000</v>
      </c>
      <c r="N13" s="32">
        <v>500000</v>
      </c>
      <c r="O13" s="32"/>
      <c r="P13" s="32"/>
      <c r="Q13" s="32"/>
      <c r="R13" s="33"/>
      <c r="S13" s="34">
        <f t="shared" si="0"/>
        <v>19000000</v>
      </c>
      <c r="T13" s="33"/>
      <c r="U13" s="33"/>
      <c r="V13" s="33"/>
      <c r="W13" s="33"/>
      <c r="X13" s="33"/>
      <c r="Y13" s="33"/>
      <c r="Z13" s="33">
        <f t="shared" si="1"/>
        <v>0</v>
      </c>
      <c r="AA13" s="33">
        <f t="shared" si="2"/>
        <v>0</v>
      </c>
      <c r="AB13" s="33">
        <v>2</v>
      </c>
      <c r="AC13" s="33"/>
      <c r="AD13" s="33"/>
      <c r="AE13" s="33">
        <f>IF(AD13&lt;=5000000,AD13*5%,IF(AD13&lt;=10000000,AD13*10%-250000,IF(AD13&lt;=18000000,AD13*15%-750000)))</f>
        <v>0</v>
      </c>
      <c r="AF13" s="35"/>
      <c r="AH13" s="36"/>
    </row>
    <row r="14" spans="1:34" s="3" customFormat="1" ht="19.5" customHeight="1">
      <c r="A14" s="27">
        <f>IF(AND($C14&gt;0)*($C14&lt;&gt;$C13),MAX($A$5:$A13)+1,"")</f>
        <v>6</v>
      </c>
      <c r="B14" s="27" t="s">
        <v>47</v>
      </c>
      <c r="C14" s="28" t="s">
        <v>48</v>
      </c>
      <c r="D14" s="29" t="s">
        <v>49</v>
      </c>
      <c r="E14" s="30">
        <v>26</v>
      </c>
      <c r="F14" s="30"/>
      <c r="G14" s="30"/>
      <c r="H14" s="30"/>
      <c r="I14" s="30"/>
      <c r="J14" s="31">
        <v>7500000</v>
      </c>
      <c r="K14" s="32"/>
      <c r="L14" s="32">
        <v>730000</v>
      </c>
      <c r="M14" s="32">
        <v>500000</v>
      </c>
      <c r="N14" s="32">
        <v>500000</v>
      </c>
      <c r="O14" s="32"/>
      <c r="P14" s="32"/>
      <c r="Q14" s="32"/>
      <c r="R14" s="33"/>
      <c r="S14" s="34">
        <f t="shared" si="0"/>
        <v>7500000</v>
      </c>
      <c r="T14" s="33"/>
      <c r="U14" s="33"/>
      <c r="V14" s="33"/>
      <c r="W14" s="33"/>
      <c r="X14" s="33"/>
      <c r="Y14" s="33"/>
      <c r="Z14" s="33">
        <f t="shared" si="1"/>
        <v>0</v>
      </c>
      <c r="AA14" s="33">
        <f t="shared" si="2"/>
        <v>0</v>
      </c>
      <c r="AB14" s="33">
        <v>1</v>
      </c>
      <c r="AC14" s="33"/>
      <c r="AD14" s="33"/>
      <c r="AE14" s="33">
        <f t="shared" si="4"/>
        <v>0</v>
      </c>
      <c r="AF14" s="35"/>
    </row>
    <row r="15" spans="1:34" s="3" customFormat="1" ht="19.5" customHeight="1">
      <c r="A15" s="27">
        <f>IF(AND($C15&gt;0)*($C15&lt;&gt;$C14),MAX($A$5:$A14)+1,"")</f>
        <v>7</v>
      </c>
      <c r="B15" s="27" t="s">
        <v>50</v>
      </c>
      <c r="C15" s="28" t="s">
        <v>51</v>
      </c>
      <c r="D15" s="29" t="s">
        <v>52</v>
      </c>
      <c r="E15" s="30">
        <v>26</v>
      </c>
      <c r="F15" s="30"/>
      <c r="G15" s="30"/>
      <c r="H15" s="30">
        <v>4</v>
      </c>
      <c r="I15" s="30">
        <v>4</v>
      </c>
      <c r="J15" s="31">
        <v>8500000</v>
      </c>
      <c r="K15" s="32"/>
      <c r="L15" s="32">
        <v>730000</v>
      </c>
      <c r="M15" s="32">
        <v>500000</v>
      </c>
      <c r="N15" s="32">
        <v>500000</v>
      </c>
      <c r="O15" s="32"/>
      <c r="P15" s="32"/>
      <c r="Q15" s="32"/>
      <c r="R15" s="33"/>
      <c r="S15" s="34">
        <f t="shared" si="0"/>
        <v>8500000</v>
      </c>
      <c r="T15" s="33"/>
      <c r="U15" s="33"/>
      <c r="V15" s="33"/>
      <c r="W15" s="33"/>
      <c r="X15" s="33"/>
      <c r="Y15" s="33"/>
      <c r="Z15" s="33">
        <f t="shared" si="1"/>
        <v>0</v>
      </c>
      <c r="AA15" s="33">
        <f t="shared" si="2"/>
        <v>0</v>
      </c>
      <c r="AB15" s="33">
        <v>2</v>
      </c>
      <c r="AC15" s="33"/>
      <c r="AD15" s="33"/>
      <c r="AE15" s="33">
        <f t="shared" si="4"/>
        <v>0</v>
      </c>
      <c r="AF15" s="35"/>
    </row>
    <row r="16" spans="1:34" s="3" customFormat="1" ht="19.5" customHeight="1">
      <c r="A16" s="27">
        <f>IF(AND($C16&gt;0)*($C16&lt;&gt;$C15),MAX($A$5:$A15)+1,"")</f>
        <v>8</v>
      </c>
      <c r="B16" s="27" t="s">
        <v>53</v>
      </c>
      <c r="C16" s="28" t="s">
        <v>54</v>
      </c>
      <c r="D16" s="29" t="s">
        <v>55</v>
      </c>
      <c r="E16" s="30">
        <v>26</v>
      </c>
      <c r="F16" s="30"/>
      <c r="G16" s="30"/>
      <c r="H16" s="30"/>
      <c r="I16" s="30"/>
      <c r="J16" s="31">
        <v>14000000</v>
      </c>
      <c r="K16" s="32"/>
      <c r="L16" s="32">
        <v>730000</v>
      </c>
      <c r="M16" s="32">
        <v>500000</v>
      </c>
      <c r="N16" s="32">
        <v>500000</v>
      </c>
      <c r="O16" s="32"/>
      <c r="P16" s="32"/>
      <c r="Q16" s="32"/>
      <c r="R16" s="33"/>
      <c r="S16" s="34">
        <f t="shared" si="0"/>
        <v>14000000</v>
      </c>
      <c r="T16" s="33"/>
      <c r="U16" s="33"/>
      <c r="V16" s="33"/>
      <c r="W16" s="33"/>
      <c r="X16" s="33"/>
      <c r="Y16" s="33"/>
      <c r="Z16" s="33">
        <f t="shared" si="1"/>
        <v>0</v>
      </c>
      <c r="AA16" s="33">
        <f t="shared" si="2"/>
        <v>0</v>
      </c>
      <c r="AB16" s="33"/>
      <c r="AC16" s="33"/>
      <c r="AD16" s="33">
        <f t="shared" si="3"/>
        <v>0</v>
      </c>
      <c r="AE16" s="33">
        <f t="shared" si="4"/>
        <v>0</v>
      </c>
      <c r="AF16" s="35"/>
    </row>
    <row r="17" spans="1:33" s="3" customFormat="1" ht="23.25" customHeight="1" thickBot="1">
      <c r="A17" s="37"/>
      <c r="B17" s="38"/>
      <c r="C17" s="39" t="s">
        <v>56</v>
      </c>
      <c r="D17" s="40"/>
      <c r="E17" s="41">
        <f>SUM(E9:E16)</f>
        <v>198</v>
      </c>
      <c r="F17" s="41">
        <f t="shared" ref="F17:AE17" si="5">SUM(F9:F16)</f>
        <v>5</v>
      </c>
      <c r="G17" s="41">
        <f t="shared" si="5"/>
        <v>5</v>
      </c>
      <c r="H17" s="41">
        <f t="shared" si="5"/>
        <v>14</v>
      </c>
      <c r="I17" s="41">
        <f t="shared" si="5"/>
        <v>16</v>
      </c>
      <c r="J17" s="41">
        <f t="shared" si="5"/>
        <v>108000000</v>
      </c>
      <c r="K17" s="41">
        <f t="shared" si="5"/>
        <v>15000000</v>
      </c>
      <c r="L17" s="41">
        <f t="shared" si="5"/>
        <v>5840000</v>
      </c>
      <c r="M17" s="41">
        <f t="shared" si="5"/>
        <v>7000000</v>
      </c>
      <c r="N17" s="41">
        <f>SUM(N9:N16)</f>
        <v>7000000</v>
      </c>
      <c r="O17" s="41"/>
      <c r="P17" s="41">
        <f t="shared" ref="P17:Q17" si="6">SUM(P9:P16)</f>
        <v>0</v>
      </c>
      <c r="Q17" s="41">
        <f t="shared" si="6"/>
        <v>0</v>
      </c>
      <c r="R17" s="41">
        <f t="shared" si="5"/>
        <v>0</v>
      </c>
      <c r="S17" s="41">
        <f t="shared" si="5"/>
        <v>123000000</v>
      </c>
      <c r="T17" s="41">
        <f t="shared" si="5"/>
        <v>0</v>
      </c>
      <c r="U17" s="41">
        <f t="shared" si="5"/>
        <v>0</v>
      </c>
      <c r="V17" s="41">
        <f t="shared" si="5"/>
        <v>0</v>
      </c>
      <c r="W17" s="41">
        <f t="shared" si="5"/>
        <v>0</v>
      </c>
      <c r="X17" s="41"/>
      <c r="Y17" s="41"/>
      <c r="Z17" s="41"/>
      <c r="AA17" s="41"/>
      <c r="AB17" s="41">
        <f t="shared" si="5"/>
        <v>7</v>
      </c>
      <c r="AC17" s="41"/>
      <c r="AD17" s="41">
        <f t="shared" si="5"/>
        <v>0</v>
      </c>
      <c r="AE17" s="41">
        <f t="shared" si="5"/>
        <v>0</v>
      </c>
      <c r="AF17" s="41">
        <f>SUM(AF9:AF16)</f>
        <v>0</v>
      </c>
    </row>
    <row r="18" spans="1:33" ht="17.25" customHeight="1">
      <c r="A18" s="42"/>
      <c r="B18" s="4"/>
      <c r="C18" s="43"/>
      <c r="D18" s="43"/>
      <c r="E18" s="43"/>
      <c r="F18" s="43"/>
      <c r="G18" s="43"/>
      <c r="H18" s="43"/>
      <c r="I18" s="43"/>
      <c r="J18" s="44"/>
      <c r="K18" s="45"/>
      <c r="L18" s="46"/>
      <c r="M18" s="46"/>
      <c r="N18" s="46"/>
      <c r="O18" s="46"/>
      <c r="P18" s="45"/>
      <c r="Q18" s="50"/>
      <c r="R18" s="46"/>
      <c r="S18" s="47"/>
      <c r="T18" s="47"/>
      <c r="U18" s="81" t="s">
        <v>67</v>
      </c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</row>
    <row r="19" spans="1:33" ht="13.2">
      <c r="A19" s="45"/>
      <c r="B19" s="48"/>
      <c r="C19" s="82" t="s">
        <v>57</v>
      </c>
      <c r="D19" s="82"/>
      <c r="E19" s="25"/>
      <c r="F19" s="50"/>
      <c r="G19" s="82"/>
      <c r="H19" s="82"/>
      <c r="I19" s="82"/>
      <c r="J19" s="82"/>
      <c r="K19" s="50"/>
      <c r="L19" s="22"/>
      <c r="M19" s="22"/>
      <c r="N19" s="22"/>
      <c r="O19" s="22"/>
      <c r="P19" s="50"/>
      <c r="R19" s="22"/>
      <c r="S19" s="50"/>
      <c r="T19" s="50"/>
      <c r="U19" s="82" t="s">
        <v>58</v>
      </c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</row>
    <row r="20" spans="1:33" ht="13.2">
      <c r="A20" s="51"/>
      <c r="B20" s="52"/>
      <c r="C20" s="53"/>
      <c r="D20" s="54"/>
      <c r="E20" s="54"/>
      <c r="F20" s="53"/>
      <c r="G20" s="53"/>
      <c r="H20" s="53"/>
      <c r="I20" s="53"/>
      <c r="J20" s="55"/>
      <c r="K20" s="53"/>
      <c r="P20" s="53"/>
      <c r="Q20" s="53"/>
      <c r="R20" s="54"/>
      <c r="S20" s="53"/>
      <c r="T20" s="53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</row>
    <row r="21" spans="1:33" ht="13.2">
      <c r="A21" s="51"/>
      <c r="B21" s="52"/>
      <c r="C21" s="53"/>
      <c r="D21" s="54"/>
      <c r="E21" s="54"/>
      <c r="F21" s="53"/>
      <c r="G21" s="53"/>
      <c r="H21" s="53"/>
      <c r="I21" s="53"/>
      <c r="J21" s="57"/>
      <c r="K21" s="53"/>
      <c r="P21" s="53"/>
      <c r="Q21" s="53"/>
      <c r="R21" s="54"/>
      <c r="S21" s="53"/>
      <c r="T21" s="53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7"/>
    </row>
    <row r="22" spans="1:33" ht="13.2">
      <c r="A22" s="51"/>
      <c r="B22" s="52"/>
      <c r="C22" s="53"/>
      <c r="D22" s="54"/>
      <c r="E22" s="54"/>
      <c r="F22" s="53"/>
      <c r="G22" s="53"/>
      <c r="H22" s="53"/>
      <c r="I22" s="53"/>
      <c r="J22" s="54"/>
      <c r="K22" s="53"/>
      <c r="P22" s="53"/>
      <c r="Q22" s="53"/>
      <c r="R22" s="58"/>
      <c r="S22" s="53"/>
      <c r="T22" s="53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</row>
    <row r="23" spans="1:33" ht="13.2">
      <c r="A23" s="51"/>
      <c r="B23" s="52"/>
      <c r="C23" s="53"/>
      <c r="D23" s="54"/>
      <c r="E23" s="54"/>
      <c r="F23" s="53"/>
      <c r="G23" s="53"/>
      <c r="H23" s="53"/>
      <c r="I23" s="53"/>
      <c r="J23" s="54"/>
      <c r="K23" s="53"/>
      <c r="P23" s="53"/>
      <c r="Q23" s="53"/>
      <c r="R23" s="54"/>
      <c r="S23" s="53"/>
      <c r="T23" s="53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</row>
    <row r="24" spans="1:33" ht="13.2">
      <c r="A24" s="59"/>
      <c r="B24" s="23"/>
      <c r="C24" s="69"/>
      <c r="D24" s="69"/>
      <c r="E24" s="26"/>
      <c r="F24" s="61"/>
      <c r="G24" s="69"/>
      <c r="H24" s="69"/>
      <c r="I24" s="69"/>
      <c r="J24" s="69"/>
      <c r="K24" s="61"/>
      <c r="P24" s="61"/>
      <c r="Q24" s="61"/>
      <c r="S24" s="61"/>
      <c r="T24" s="61"/>
      <c r="U24" s="61"/>
      <c r="V24" s="70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3" ht="13.2">
      <c r="A25" s="59"/>
      <c r="B25" s="23"/>
      <c r="C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</row>
    <row r="26" spans="1:33" ht="13.2">
      <c r="A26" s="59"/>
      <c r="B26" s="23"/>
      <c r="C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62"/>
    </row>
    <row r="27" spans="1:33" ht="13.2">
      <c r="B27" s="23"/>
      <c r="C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</row>
    <row r="28" spans="1:33" ht="13.2">
      <c r="B28" s="23"/>
      <c r="D28" s="23"/>
    </row>
    <row r="29" spans="1:33" ht="13.2">
      <c r="B29" s="23"/>
      <c r="D29" s="23"/>
    </row>
    <row r="30" spans="1:33" ht="13.2">
      <c r="B30" s="23"/>
      <c r="D30" s="23"/>
    </row>
    <row r="31" spans="1:33" ht="13.2">
      <c r="B31" s="23"/>
      <c r="D31" s="23"/>
      <c r="P31" s="23">
        <f>2200000</f>
        <v>2200000</v>
      </c>
    </row>
    <row r="32" spans="1:33" ht="13.2">
      <c r="B32" s="23"/>
      <c r="D32" s="23"/>
      <c r="P32" s="23">
        <v>1000000</v>
      </c>
    </row>
    <row r="33" spans="2:17" ht="13.2">
      <c r="B33" s="23"/>
      <c r="D33" s="23"/>
      <c r="P33" s="23">
        <f>600000</f>
        <v>600000</v>
      </c>
    </row>
    <row r="34" spans="2:17" ht="13.2">
      <c r="B34" s="23"/>
      <c r="D34" s="23"/>
    </row>
    <row r="35" spans="2:17" ht="13.2">
      <c r="B35" s="71"/>
      <c r="D35" s="23"/>
    </row>
    <row r="36" spans="2:17" ht="13.2">
      <c r="B36" s="71"/>
      <c r="D36" s="23"/>
    </row>
    <row r="42" spans="2:17">
      <c r="J42" s="63"/>
    </row>
    <row r="46" spans="2:17" ht="13.2">
      <c r="B46" s="68"/>
    </row>
    <row r="47" spans="2:17" ht="13.2">
      <c r="B47" s="68"/>
      <c r="K47" s="62"/>
      <c r="P47" s="62"/>
      <c r="Q47" s="62"/>
    </row>
    <row r="67" spans="2:2" ht="13.2">
      <c r="B67" s="68"/>
    </row>
    <row r="68" spans="2:2" ht="13.2">
      <c r="B68" s="68"/>
    </row>
    <row r="73" spans="2:2" ht="13.2">
      <c r="B73" s="68"/>
    </row>
    <row r="74" spans="2:2" ht="13.2">
      <c r="B74" s="68"/>
    </row>
    <row r="75" spans="2:2" ht="13.2">
      <c r="B75" s="68"/>
    </row>
    <row r="76" spans="2:2" ht="13.2">
      <c r="B76" s="68"/>
    </row>
    <row r="102" spans="2:2" ht="13.2">
      <c r="B102" s="68"/>
    </row>
    <row r="103" spans="2:2" ht="13.2">
      <c r="B103" s="68"/>
    </row>
    <row r="140" spans="2:2" ht="13.2">
      <c r="B140" s="68"/>
    </row>
    <row r="141" spans="2:2" ht="13.2">
      <c r="B141" s="68"/>
    </row>
    <row r="146" spans="2:2" ht="13.2">
      <c r="B146" s="68"/>
    </row>
    <row r="147" spans="2:2" ht="13.2">
      <c r="B147" s="68"/>
    </row>
    <row r="200" spans="2:2" ht="13.2">
      <c r="B200" s="68"/>
    </row>
    <row r="201" spans="2:2" ht="13.2">
      <c r="B201" s="68"/>
    </row>
    <row r="244" spans="2:2" ht="13.2">
      <c r="B244" s="68"/>
    </row>
    <row r="245" spans="2:2" ht="13.2">
      <c r="B245" s="68"/>
    </row>
    <row r="274" spans="2:2" ht="13.2">
      <c r="B274" s="68"/>
    </row>
    <row r="275" spans="2:2" ht="13.2">
      <c r="B275" s="68"/>
    </row>
    <row r="327" spans="2:2" ht="13.2">
      <c r="B327" s="68"/>
    </row>
    <row r="328" spans="2:2" ht="13.2">
      <c r="B328" s="68"/>
    </row>
    <row r="359" spans="2:2" ht="13.2">
      <c r="B359" s="68"/>
    </row>
    <row r="360" spans="2:2" ht="13.2">
      <c r="B360" s="68"/>
    </row>
    <row r="412" spans="2:2" ht="13.2">
      <c r="B412" s="68"/>
    </row>
    <row r="413" spans="2:2" ht="13.2">
      <c r="B413" s="68"/>
    </row>
    <row r="445" spans="2:2" ht="13.2">
      <c r="B445" s="68"/>
    </row>
    <row r="446" spans="2:2" ht="13.2">
      <c r="B446" s="68"/>
    </row>
    <row r="498" spans="2:2" ht="13.2">
      <c r="B498" s="68"/>
    </row>
    <row r="499" spans="2:2" ht="13.2">
      <c r="B499" s="68"/>
    </row>
    <row r="530" spans="2:2" ht="13.2">
      <c r="B530" s="68"/>
    </row>
    <row r="531" spans="2:2" ht="13.2">
      <c r="B531" s="68"/>
    </row>
    <row r="583" spans="2:2" ht="13.2">
      <c r="B583" s="68"/>
    </row>
    <row r="584" spans="2:2" ht="13.2">
      <c r="B584" s="68"/>
    </row>
    <row r="616" spans="2:2" ht="13.2">
      <c r="B616" s="68"/>
    </row>
    <row r="617" spans="2:2" ht="13.2">
      <c r="B617" s="68"/>
    </row>
    <row r="669" spans="2:2" ht="13.2">
      <c r="B669" s="68"/>
    </row>
    <row r="670" spans="2:2" ht="13.2">
      <c r="B670" s="68"/>
    </row>
    <row r="702" spans="2:2" ht="13.2">
      <c r="B702" s="68"/>
    </row>
    <row r="703" spans="2:2" ht="13.2">
      <c r="B703" s="68"/>
    </row>
  </sheetData>
  <mergeCells count="50">
    <mergeCell ref="A4:AF4"/>
    <mergeCell ref="S5:S6"/>
    <mergeCell ref="X5:Z5"/>
    <mergeCell ref="T5:W5"/>
    <mergeCell ref="AF5:AF6"/>
    <mergeCell ref="P5:Q5"/>
    <mergeCell ref="O5:O6"/>
    <mergeCell ref="J5:J6"/>
    <mergeCell ref="A1:R1"/>
    <mergeCell ref="S1:AF1"/>
    <mergeCell ref="A2:J2"/>
    <mergeCell ref="S2:AF2"/>
    <mergeCell ref="A3:AF3"/>
    <mergeCell ref="A8:D8"/>
    <mergeCell ref="U18:AF18"/>
    <mergeCell ref="C19:D19"/>
    <mergeCell ref="G19:J19"/>
    <mergeCell ref="U19:AF19"/>
    <mergeCell ref="R5:R6"/>
    <mergeCell ref="K5:N5"/>
    <mergeCell ref="A5:A6"/>
    <mergeCell ref="B5:B6"/>
    <mergeCell ref="C5:C6"/>
    <mergeCell ref="D5:D6"/>
    <mergeCell ref="E5:G5"/>
    <mergeCell ref="H5:I5"/>
    <mergeCell ref="B583:B584"/>
    <mergeCell ref="B616:B617"/>
    <mergeCell ref="B669:B670"/>
    <mergeCell ref="B702:B703"/>
    <mergeCell ref="B244:B245"/>
    <mergeCell ref="B274:B275"/>
    <mergeCell ref="B327:B328"/>
    <mergeCell ref="B359:B360"/>
    <mergeCell ref="B412:B413"/>
    <mergeCell ref="B445:B446"/>
    <mergeCell ref="B498:B499"/>
    <mergeCell ref="B530:B531"/>
    <mergeCell ref="B200:B201"/>
    <mergeCell ref="C24:D24"/>
    <mergeCell ref="G24:J24"/>
    <mergeCell ref="V24:AF24"/>
    <mergeCell ref="B35:B36"/>
    <mergeCell ref="B46:B47"/>
    <mergeCell ref="B73:B74"/>
    <mergeCell ref="B75:B76"/>
    <mergeCell ref="B102:B103"/>
    <mergeCell ref="B140:B141"/>
    <mergeCell ref="B146:B147"/>
    <mergeCell ref="B67:B6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F1EC-1A32-43E3-92D0-D59C7DD3610F}">
  <dimension ref="A1:AF700"/>
  <sheetViews>
    <sheetView workbookViewId="0">
      <selection activeCell="J26" sqref="J26"/>
    </sheetView>
  </sheetViews>
  <sheetFormatPr defaultColWidth="9.109375" defaultRowHeight="14.4" outlineLevelCol="1"/>
  <cols>
    <col min="1" max="1" width="6.88671875" style="23" customWidth="1"/>
    <col min="2" max="2" width="6.88671875" hidden="1" customWidth="1"/>
    <col min="3" max="3" width="10.21875" style="23" customWidth="1"/>
    <col min="4" max="4" width="7.44140625" style="56" hidden="1" customWidth="1"/>
    <col min="5" max="5" width="14.109375" style="23" customWidth="1"/>
    <col min="6" max="6" width="14.33203125" style="23" hidden="1" customWidth="1"/>
    <col min="7" max="7" width="10.109375" style="23" hidden="1" customWidth="1"/>
    <col min="8" max="8" width="0.33203125" style="23" hidden="1" customWidth="1"/>
    <col min="9" max="9" width="12.6640625" style="23" hidden="1" customWidth="1"/>
    <col min="10" max="10" width="17.109375" style="23" customWidth="1"/>
    <col min="11" max="11" width="9.44140625" style="23" hidden="1" customWidth="1"/>
    <col min="12" max="12" width="11.109375" style="23" hidden="1" customWidth="1"/>
    <col min="13" max="13" width="15" style="23" hidden="1" customWidth="1"/>
    <col min="14" max="14" width="1" style="23" hidden="1" customWidth="1"/>
    <col min="15" max="15" width="18.88671875" style="23" customWidth="1"/>
    <col min="16" max="16" width="0.33203125" style="23" hidden="1" customWidth="1"/>
    <col min="17" max="18" width="7.44140625" style="23" hidden="1" customWidth="1" outlineLevel="1"/>
    <col min="19" max="19" width="0.88671875" style="23" hidden="1" customWidth="1" outlineLevel="1"/>
    <col min="20" max="20" width="11.5546875" style="23" hidden="1" customWidth="1" collapsed="1"/>
    <col min="21" max="21" width="7.6640625" style="23" hidden="1" customWidth="1" outlineLevel="1"/>
    <col min="22" max="22" width="12.44140625" style="23" hidden="1" customWidth="1" outlineLevel="1"/>
    <col min="23" max="23" width="9.5546875" style="23" hidden="1" customWidth="1" outlineLevel="1"/>
    <col min="24" max="24" width="9.109375" style="23" hidden="1" customWidth="1" outlineLevel="1"/>
    <col min="25" max="25" width="9.6640625" style="23" hidden="1" customWidth="1" outlineLevel="1"/>
    <col min="26" max="26" width="5.5546875" style="23" hidden="1" customWidth="1" outlineLevel="1"/>
    <col min="27" max="27" width="13.21875" style="23" customWidth="1" collapsed="1"/>
    <col min="28" max="28" width="20.109375" style="23" customWidth="1"/>
    <col min="29" max="29" width="16.21875" style="23" customWidth="1"/>
    <col min="30" max="30" width="0.5546875" style="23" hidden="1" customWidth="1"/>
    <col min="31" max="256" width="9.109375" style="23"/>
    <col min="257" max="257" width="6.88671875" style="23" customWidth="1"/>
    <col min="258" max="258" width="0" style="23" hidden="1" customWidth="1"/>
    <col min="259" max="259" width="19" style="23" customWidth="1"/>
    <col min="260" max="260" width="0" style="23" hidden="1" customWidth="1"/>
    <col min="261" max="261" width="18" style="23" customWidth="1"/>
    <col min="262" max="265" width="0" style="23" hidden="1" customWidth="1"/>
    <col min="266" max="266" width="17.109375" style="23" customWidth="1"/>
    <col min="267" max="268" width="0" style="23" hidden="1" customWidth="1"/>
    <col min="269" max="269" width="15" style="23" customWidth="1"/>
    <col min="270" max="270" width="0" style="23" hidden="1" customWidth="1"/>
    <col min="271" max="271" width="20.88671875" style="23" customWidth="1"/>
    <col min="272" max="282" width="0" style="23" hidden="1" customWidth="1"/>
    <col min="283" max="283" width="19" style="23" customWidth="1"/>
    <col min="284" max="284" width="20.109375" style="23" customWidth="1"/>
    <col min="285" max="285" width="17" style="23" customWidth="1"/>
    <col min="286" max="286" width="0" style="23" hidden="1" customWidth="1"/>
    <col min="287" max="512" width="9.109375" style="23"/>
    <col min="513" max="513" width="6.88671875" style="23" customWidth="1"/>
    <col min="514" max="514" width="0" style="23" hidden="1" customWidth="1"/>
    <col min="515" max="515" width="19" style="23" customWidth="1"/>
    <col min="516" max="516" width="0" style="23" hidden="1" customWidth="1"/>
    <col min="517" max="517" width="18" style="23" customWidth="1"/>
    <col min="518" max="521" width="0" style="23" hidden="1" customWidth="1"/>
    <col min="522" max="522" width="17.109375" style="23" customWidth="1"/>
    <col min="523" max="524" width="0" style="23" hidden="1" customWidth="1"/>
    <col min="525" max="525" width="15" style="23" customWidth="1"/>
    <col min="526" max="526" width="0" style="23" hidden="1" customWidth="1"/>
    <col min="527" max="527" width="20.88671875" style="23" customWidth="1"/>
    <col min="528" max="538" width="0" style="23" hidden="1" customWidth="1"/>
    <col min="539" max="539" width="19" style="23" customWidth="1"/>
    <col min="540" max="540" width="20.109375" style="23" customWidth="1"/>
    <col min="541" max="541" width="17" style="23" customWidth="1"/>
    <col min="542" max="542" width="0" style="23" hidden="1" customWidth="1"/>
    <col min="543" max="768" width="9.109375" style="23"/>
    <col min="769" max="769" width="6.88671875" style="23" customWidth="1"/>
    <col min="770" max="770" width="0" style="23" hidden="1" customWidth="1"/>
    <col min="771" max="771" width="19" style="23" customWidth="1"/>
    <col min="772" max="772" width="0" style="23" hidden="1" customWidth="1"/>
    <col min="773" max="773" width="18" style="23" customWidth="1"/>
    <col min="774" max="777" width="0" style="23" hidden="1" customWidth="1"/>
    <col min="778" max="778" width="17.109375" style="23" customWidth="1"/>
    <col min="779" max="780" width="0" style="23" hidden="1" customWidth="1"/>
    <col min="781" max="781" width="15" style="23" customWidth="1"/>
    <col min="782" max="782" width="0" style="23" hidden="1" customWidth="1"/>
    <col min="783" max="783" width="20.88671875" style="23" customWidth="1"/>
    <col min="784" max="794" width="0" style="23" hidden="1" customWidth="1"/>
    <col min="795" max="795" width="19" style="23" customWidth="1"/>
    <col min="796" max="796" width="20.109375" style="23" customWidth="1"/>
    <col min="797" max="797" width="17" style="23" customWidth="1"/>
    <col min="798" max="798" width="0" style="23" hidden="1" customWidth="1"/>
    <col min="799" max="1024" width="9.109375" style="23"/>
    <col min="1025" max="1025" width="6.88671875" style="23" customWidth="1"/>
    <col min="1026" max="1026" width="0" style="23" hidden="1" customWidth="1"/>
    <col min="1027" max="1027" width="19" style="23" customWidth="1"/>
    <col min="1028" max="1028" width="0" style="23" hidden="1" customWidth="1"/>
    <col min="1029" max="1029" width="18" style="23" customWidth="1"/>
    <col min="1030" max="1033" width="0" style="23" hidden="1" customWidth="1"/>
    <col min="1034" max="1034" width="17.109375" style="23" customWidth="1"/>
    <col min="1035" max="1036" width="0" style="23" hidden="1" customWidth="1"/>
    <col min="1037" max="1037" width="15" style="23" customWidth="1"/>
    <col min="1038" max="1038" width="0" style="23" hidden="1" customWidth="1"/>
    <col min="1039" max="1039" width="20.88671875" style="23" customWidth="1"/>
    <col min="1040" max="1050" width="0" style="23" hidden="1" customWidth="1"/>
    <col min="1051" max="1051" width="19" style="23" customWidth="1"/>
    <col min="1052" max="1052" width="20.109375" style="23" customWidth="1"/>
    <col min="1053" max="1053" width="17" style="23" customWidth="1"/>
    <col min="1054" max="1054" width="0" style="23" hidden="1" customWidth="1"/>
    <col min="1055" max="1280" width="9.109375" style="23"/>
    <col min="1281" max="1281" width="6.88671875" style="23" customWidth="1"/>
    <col min="1282" max="1282" width="0" style="23" hidden="1" customWidth="1"/>
    <col min="1283" max="1283" width="19" style="23" customWidth="1"/>
    <col min="1284" max="1284" width="0" style="23" hidden="1" customWidth="1"/>
    <col min="1285" max="1285" width="18" style="23" customWidth="1"/>
    <col min="1286" max="1289" width="0" style="23" hidden="1" customWidth="1"/>
    <col min="1290" max="1290" width="17.109375" style="23" customWidth="1"/>
    <col min="1291" max="1292" width="0" style="23" hidden="1" customWidth="1"/>
    <col min="1293" max="1293" width="15" style="23" customWidth="1"/>
    <col min="1294" max="1294" width="0" style="23" hidden="1" customWidth="1"/>
    <col min="1295" max="1295" width="20.88671875" style="23" customWidth="1"/>
    <col min="1296" max="1306" width="0" style="23" hidden="1" customWidth="1"/>
    <col min="1307" max="1307" width="19" style="23" customWidth="1"/>
    <col min="1308" max="1308" width="20.109375" style="23" customWidth="1"/>
    <col min="1309" max="1309" width="17" style="23" customWidth="1"/>
    <col min="1310" max="1310" width="0" style="23" hidden="1" customWidth="1"/>
    <col min="1311" max="1536" width="9.109375" style="23"/>
    <col min="1537" max="1537" width="6.88671875" style="23" customWidth="1"/>
    <col min="1538" max="1538" width="0" style="23" hidden="1" customWidth="1"/>
    <col min="1539" max="1539" width="19" style="23" customWidth="1"/>
    <col min="1540" max="1540" width="0" style="23" hidden="1" customWidth="1"/>
    <col min="1541" max="1541" width="18" style="23" customWidth="1"/>
    <col min="1542" max="1545" width="0" style="23" hidden="1" customWidth="1"/>
    <col min="1546" max="1546" width="17.109375" style="23" customWidth="1"/>
    <col min="1547" max="1548" width="0" style="23" hidden="1" customWidth="1"/>
    <col min="1549" max="1549" width="15" style="23" customWidth="1"/>
    <col min="1550" max="1550" width="0" style="23" hidden="1" customWidth="1"/>
    <col min="1551" max="1551" width="20.88671875" style="23" customWidth="1"/>
    <col min="1552" max="1562" width="0" style="23" hidden="1" customWidth="1"/>
    <col min="1563" max="1563" width="19" style="23" customWidth="1"/>
    <col min="1564" max="1564" width="20.109375" style="23" customWidth="1"/>
    <col min="1565" max="1565" width="17" style="23" customWidth="1"/>
    <col min="1566" max="1566" width="0" style="23" hidden="1" customWidth="1"/>
    <col min="1567" max="1792" width="9.109375" style="23"/>
    <col min="1793" max="1793" width="6.88671875" style="23" customWidth="1"/>
    <col min="1794" max="1794" width="0" style="23" hidden="1" customWidth="1"/>
    <col min="1795" max="1795" width="19" style="23" customWidth="1"/>
    <col min="1796" max="1796" width="0" style="23" hidden="1" customWidth="1"/>
    <col min="1797" max="1797" width="18" style="23" customWidth="1"/>
    <col min="1798" max="1801" width="0" style="23" hidden="1" customWidth="1"/>
    <col min="1802" max="1802" width="17.109375" style="23" customWidth="1"/>
    <col min="1803" max="1804" width="0" style="23" hidden="1" customWidth="1"/>
    <col min="1805" max="1805" width="15" style="23" customWidth="1"/>
    <col min="1806" max="1806" width="0" style="23" hidden="1" customWidth="1"/>
    <col min="1807" max="1807" width="20.88671875" style="23" customWidth="1"/>
    <col min="1808" max="1818" width="0" style="23" hidden="1" customWidth="1"/>
    <col min="1819" max="1819" width="19" style="23" customWidth="1"/>
    <col min="1820" max="1820" width="20.109375" style="23" customWidth="1"/>
    <col min="1821" max="1821" width="17" style="23" customWidth="1"/>
    <col min="1822" max="1822" width="0" style="23" hidden="1" customWidth="1"/>
    <col min="1823" max="2048" width="9.109375" style="23"/>
    <col min="2049" max="2049" width="6.88671875" style="23" customWidth="1"/>
    <col min="2050" max="2050" width="0" style="23" hidden="1" customWidth="1"/>
    <col min="2051" max="2051" width="19" style="23" customWidth="1"/>
    <col min="2052" max="2052" width="0" style="23" hidden="1" customWidth="1"/>
    <col min="2053" max="2053" width="18" style="23" customWidth="1"/>
    <col min="2054" max="2057" width="0" style="23" hidden="1" customWidth="1"/>
    <col min="2058" max="2058" width="17.109375" style="23" customWidth="1"/>
    <col min="2059" max="2060" width="0" style="23" hidden="1" customWidth="1"/>
    <col min="2061" max="2061" width="15" style="23" customWidth="1"/>
    <col min="2062" max="2062" width="0" style="23" hidden="1" customWidth="1"/>
    <col min="2063" max="2063" width="20.88671875" style="23" customWidth="1"/>
    <col min="2064" max="2074" width="0" style="23" hidden="1" customWidth="1"/>
    <col min="2075" max="2075" width="19" style="23" customWidth="1"/>
    <col min="2076" max="2076" width="20.109375" style="23" customWidth="1"/>
    <col min="2077" max="2077" width="17" style="23" customWidth="1"/>
    <col min="2078" max="2078" width="0" style="23" hidden="1" customWidth="1"/>
    <col min="2079" max="2304" width="9.109375" style="23"/>
    <col min="2305" max="2305" width="6.88671875" style="23" customWidth="1"/>
    <col min="2306" max="2306" width="0" style="23" hidden="1" customWidth="1"/>
    <col min="2307" max="2307" width="19" style="23" customWidth="1"/>
    <col min="2308" max="2308" width="0" style="23" hidden="1" customWidth="1"/>
    <col min="2309" max="2309" width="18" style="23" customWidth="1"/>
    <col min="2310" max="2313" width="0" style="23" hidden="1" customWidth="1"/>
    <col min="2314" max="2314" width="17.109375" style="23" customWidth="1"/>
    <col min="2315" max="2316" width="0" style="23" hidden="1" customWidth="1"/>
    <col min="2317" max="2317" width="15" style="23" customWidth="1"/>
    <col min="2318" max="2318" width="0" style="23" hidden="1" customWidth="1"/>
    <col min="2319" max="2319" width="20.88671875" style="23" customWidth="1"/>
    <col min="2320" max="2330" width="0" style="23" hidden="1" customWidth="1"/>
    <col min="2331" max="2331" width="19" style="23" customWidth="1"/>
    <col min="2332" max="2332" width="20.109375" style="23" customWidth="1"/>
    <col min="2333" max="2333" width="17" style="23" customWidth="1"/>
    <col min="2334" max="2334" width="0" style="23" hidden="1" customWidth="1"/>
    <col min="2335" max="2560" width="9.109375" style="23"/>
    <col min="2561" max="2561" width="6.88671875" style="23" customWidth="1"/>
    <col min="2562" max="2562" width="0" style="23" hidden="1" customWidth="1"/>
    <col min="2563" max="2563" width="19" style="23" customWidth="1"/>
    <col min="2564" max="2564" width="0" style="23" hidden="1" customWidth="1"/>
    <col min="2565" max="2565" width="18" style="23" customWidth="1"/>
    <col min="2566" max="2569" width="0" style="23" hidden="1" customWidth="1"/>
    <col min="2570" max="2570" width="17.109375" style="23" customWidth="1"/>
    <col min="2571" max="2572" width="0" style="23" hidden="1" customWidth="1"/>
    <col min="2573" max="2573" width="15" style="23" customWidth="1"/>
    <col min="2574" max="2574" width="0" style="23" hidden="1" customWidth="1"/>
    <col min="2575" max="2575" width="20.88671875" style="23" customWidth="1"/>
    <col min="2576" max="2586" width="0" style="23" hidden="1" customWidth="1"/>
    <col min="2587" max="2587" width="19" style="23" customWidth="1"/>
    <col min="2588" max="2588" width="20.109375" style="23" customWidth="1"/>
    <col min="2589" max="2589" width="17" style="23" customWidth="1"/>
    <col min="2590" max="2590" width="0" style="23" hidden="1" customWidth="1"/>
    <col min="2591" max="2816" width="9.109375" style="23"/>
    <col min="2817" max="2817" width="6.88671875" style="23" customWidth="1"/>
    <col min="2818" max="2818" width="0" style="23" hidden="1" customWidth="1"/>
    <col min="2819" max="2819" width="19" style="23" customWidth="1"/>
    <col min="2820" max="2820" width="0" style="23" hidden="1" customWidth="1"/>
    <col min="2821" max="2821" width="18" style="23" customWidth="1"/>
    <col min="2822" max="2825" width="0" style="23" hidden="1" customWidth="1"/>
    <col min="2826" max="2826" width="17.109375" style="23" customWidth="1"/>
    <col min="2827" max="2828" width="0" style="23" hidden="1" customWidth="1"/>
    <col min="2829" max="2829" width="15" style="23" customWidth="1"/>
    <col min="2830" max="2830" width="0" style="23" hidden="1" customWidth="1"/>
    <col min="2831" max="2831" width="20.88671875" style="23" customWidth="1"/>
    <col min="2832" max="2842" width="0" style="23" hidden="1" customWidth="1"/>
    <col min="2843" max="2843" width="19" style="23" customWidth="1"/>
    <col min="2844" max="2844" width="20.109375" style="23" customWidth="1"/>
    <col min="2845" max="2845" width="17" style="23" customWidth="1"/>
    <col min="2846" max="2846" width="0" style="23" hidden="1" customWidth="1"/>
    <col min="2847" max="3072" width="9.109375" style="23"/>
    <col min="3073" max="3073" width="6.88671875" style="23" customWidth="1"/>
    <col min="3074" max="3074" width="0" style="23" hidden="1" customWidth="1"/>
    <col min="3075" max="3075" width="19" style="23" customWidth="1"/>
    <col min="3076" max="3076" width="0" style="23" hidden="1" customWidth="1"/>
    <col min="3077" max="3077" width="18" style="23" customWidth="1"/>
    <col min="3078" max="3081" width="0" style="23" hidden="1" customWidth="1"/>
    <col min="3082" max="3082" width="17.109375" style="23" customWidth="1"/>
    <col min="3083" max="3084" width="0" style="23" hidden="1" customWidth="1"/>
    <col min="3085" max="3085" width="15" style="23" customWidth="1"/>
    <col min="3086" max="3086" width="0" style="23" hidden="1" customWidth="1"/>
    <col min="3087" max="3087" width="20.88671875" style="23" customWidth="1"/>
    <col min="3088" max="3098" width="0" style="23" hidden="1" customWidth="1"/>
    <col min="3099" max="3099" width="19" style="23" customWidth="1"/>
    <col min="3100" max="3100" width="20.109375" style="23" customWidth="1"/>
    <col min="3101" max="3101" width="17" style="23" customWidth="1"/>
    <col min="3102" max="3102" width="0" style="23" hidden="1" customWidth="1"/>
    <col min="3103" max="3328" width="9.109375" style="23"/>
    <col min="3329" max="3329" width="6.88671875" style="23" customWidth="1"/>
    <col min="3330" max="3330" width="0" style="23" hidden="1" customWidth="1"/>
    <col min="3331" max="3331" width="19" style="23" customWidth="1"/>
    <col min="3332" max="3332" width="0" style="23" hidden="1" customWidth="1"/>
    <col min="3333" max="3333" width="18" style="23" customWidth="1"/>
    <col min="3334" max="3337" width="0" style="23" hidden="1" customWidth="1"/>
    <col min="3338" max="3338" width="17.109375" style="23" customWidth="1"/>
    <col min="3339" max="3340" width="0" style="23" hidden="1" customWidth="1"/>
    <col min="3341" max="3341" width="15" style="23" customWidth="1"/>
    <col min="3342" max="3342" width="0" style="23" hidden="1" customWidth="1"/>
    <col min="3343" max="3343" width="20.88671875" style="23" customWidth="1"/>
    <col min="3344" max="3354" width="0" style="23" hidden="1" customWidth="1"/>
    <col min="3355" max="3355" width="19" style="23" customWidth="1"/>
    <col min="3356" max="3356" width="20.109375" style="23" customWidth="1"/>
    <col min="3357" max="3357" width="17" style="23" customWidth="1"/>
    <col min="3358" max="3358" width="0" style="23" hidden="1" customWidth="1"/>
    <col min="3359" max="3584" width="9.109375" style="23"/>
    <col min="3585" max="3585" width="6.88671875" style="23" customWidth="1"/>
    <col min="3586" max="3586" width="0" style="23" hidden="1" customWidth="1"/>
    <col min="3587" max="3587" width="19" style="23" customWidth="1"/>
    <col min="3588" max="3588" width="0" style="23" hidden="1" customWidth="1"/>
    <col min="3589" max="3589" width="18" style="23" customWidth="1"/>
    <col min="3590" max="3593" width="0" style="23" hidden="1" customWidth="1"/>
    <col min="3594" max="3594" width="17.109375" style="23" customWidth="1"/>
    <col min="3595" max="3596" width="0" style="23" hidden="1" customWidth="1"/>
    <col min="3597" max="3597" width="15" style="23" customWidth="1"/>
    <col min="3598" max="3598" width="0" style="23" hidden="1" customWidth="1"/>
    <col min="3599" max="3599" width="20.88671875" style="23" customWidth="1"/>
    <col min="3600" max="3610" width="0" style="23" hidden="1" customWidth="1"/>
    <col min="3611" max="3611" width="19" style="23" customWidth="1"/>
    <col min="3612" max="3612" width="20.109375" style="23" customWidth="1"/>
    <col min="3613" max="3613" width="17" style="23" customWidth="1"/>
    <col min="3614" max="3614" width="0" style="23" hidden="1" customWidth="1"/>
    <col min="3615" max="3840" width="9.109375" style="23"/>
    <col min="3841" max="3841" width="6.88671875" style="23" customWidth="1"/>
    <col min="3842" max="3842" width="0" style="23" hidden="1" customWidth="1"/>
    <col min="3843" max="3843" width="19" style="23" customWidth="1"/>
    <col min="3844" max="3844" width="0" style="23" hidden="1" customWidth="1"/>
    <col min="3845" max="3845" width="18" style="23" customWidth="1"/>
    <col min="3846" max="3849" width="0" style="23" hidden="1" customWidth="1"/>
    <col min="3850" max="3850" width="17.109375" style="23" customWidth="1"/>
    <col min="3851" max="3852" width="0" style="23" hidden="1" customWidth="1"/>
    <col min="3853" max="3853" width="15" style="23" customWidth="1"/>
    <col min="3854" max="3854" width="0" style="23" hidden="1" customWidth="1"/>
    <col min="3855" max="3855" width="20.88671875" style="23" customWidth="1"/>
    <col min="3856" max="3866" width="0" style="23" hidden="1" customWidth="1"/>
    <col min="3867" max="3867" width="19" style="23" customWidth="1"/>
    <col min="3868" max="3868" width="20.109375" style="23" customWidth="1"/>
    <col min="3869" max="3869" width="17" style="23" customWidth="1"/>
    <col min="3870" max="3870" width="0" style="23" hidden="1" customWidth="1"/>
    <col min="3871" max="4096" width="9.109375" style="23"/>
    <col min="4097" max="4097" width="6.88671875" style="23" customWidth="1"/>
    <col min="4098" max="4098" width="0" style="23" hidden="1" customWidth="1"/>
    <col min="4099" max="4099" width="19" style="23" customWidth="1"/>
    <col min="4100" max="4100" width="0" style="23" hidden="1" customWidth="1"/>
    <col min="4101" max="4101" width="18" style="23" customWidth="1"/>
    <col min="4102" max="4105" width="0" style="23" hidden="1" customWidth="1"/>
    <col min="4106" max="4106" width="17.109375" style="23" customWidth="1"/>
    <col min="4107" max="4108" width="0" style="23" hidden="1" customWidth="1"/>
    <col min="4109" max="4109" width="15" style="23" customWidth="1"/>
    <col min="4110" max="4110" width="0" style="23" hidden="1" customWidth="1"/>
    <col min="4111" max="4111" width="20.88671875" style="23" customWidth="1"/>
    <col min="4112" max="4122" width="0" style="23" hidden="1" customWidth="1"/>
    <col min="4123" max="4123" width="19" style="23" customWidth="1"/>
    <col min="4124" max="4124" width="20.109375" style="23" customWidth="1"/>
    <col min="4125" max="4125" width="17" style="23" customWidth="1"/>
    <col min="4126" max="4126" width="0" style="23" hidden="1" customWidth="1"/>
    <col min="4127" max="4352" width="9.109375" style="23"/>
    <col min="4353" max="4353" width="6.88671875" style="23" customWidth="1"/>
    <col min="4354" max="4354" width="0" style="23" hidden="1" customWidth="1"/>
    <col min="4355" max="4355" width="19" style="23" customWidth="1"/>
    <col min="4356" max="4356" width="0" style="23" hidden="1" customWidth="1"/>
    <col min="4357" max="4357" width="18" style="23" customWidth="1"/>
    <col min="4358" max="4361" width="0" style="23" hidden="1" customWidth="1"/>
    <col min="4362" max="4362" width="17.109375" style="23" customWidth="1"/>
    <col min="4363" max="4364" width="0" style="23" hidden="1" customWidth="1"/>
    <col min="4365" max="4365" width="15" style="23" customWidth="1"/>
    <col min="4366" max="4366" width="0" style="23" hidden="1" customWidth="1"/>
    <col min="4367" max="4367" width="20.88671875" style="23" customWidth="1"/>
    <col min="4368" max="4378" width="0" style="23" hidden="1" customWidth="1"/>
    <col min="4379" max="4379" width="19" style="23" customWidth="1"/>
    <col min="4380" max="4380" width="20.109375" style="23" customWidth="1"/>
    <col min="4381" max="4381" width="17" style="23" customWidth="1"/>
    <col min="4382" max="4382" width="0" style="23" hidden="1" customWidth="1"/>
    <col min="4383" max="4608" width="9.109375" style="23"/>
    <col min="4609" max="4609" width="6.88671875" style="23" customWidth="1"/>
    <col min="4610" max="4610" width="0" style="23" hidden="1" customWidth="1"/>
    <col min="4611" max="4611" width="19" style="23" customWidth="1"/>
    <col min="4612" max="4612" width="0" style="23" hidden="1" customWidth="1"/>
    <col min="4613" max="4613" width="18" style="23" customWidth="1"/>
    <col min="4614" max="4617" width="0" style="23" hidden="1" customWidth="1"/>
    <col min="4618" max="4618" width="17.109375" style="23" customWidth="1"/>
    <col min="4619" max="4620" width="0" style="23" hidden="1" customWidth="1"/>
    <col min="4621" max="4621" width="15" style="23" customWidth="1"/>
    <col min="4622" max="4622" width="0" style="23" hidden="1" customWidth="1"/>
    <col min="4623" max="4623" width="20.88671875" style="23" customWidth="1"/>
    <col min="4624" max="4634" width="0" style="23" hidden="1" customWidth="1"/>
    <col min="4635" max="4635" width="19" style="23" customWidth="1"/>
    <col min="4636" max="4636" width="20.109375" style="23" customWidth="1"/>
    <col min="4637" max="4637" width="17" style="23" customWidth="1"/>
    <col min="4638" max="4638" width="0" style="23" hidden="1" customWidth="1"/>
    <col min="4639" max="4864" width="9.109375" style="23"/>
    <col min="4865" max="4865" width="6.88671875" style="23" customWidth="1"/>
    <col min="4866" max="4866" width="0" style="23" hidden="1" customWidth="1"/>
    <col min="4867" max="4867" width="19" style="23" customWidth="1"/>
    <col min="4868" max="4868" width="0" style="23" hidden="1" customWidth="1"/>
    <col min="4869" max="4869" width="18" style="23" customWidth="1"/>
    <col min="4870" max="4873" width="0" style="23" hidden="1" customWidth="1"/>
    <col min="4874" max="4874" width="17.109375" style="23" customWidth="1"/>
    <col min="4875" max="4876" width="0" style="23" hidden="1" customWidth="1"/>
    <col min="4877" max="4877" width="15" style="23" customWidth="1"/>
    <col min="4878" max="4878" width="0" style="23" hidden="1" customWidth="1"/>
    <col min="4879" max="4879" width="20.88671875" style="23" customWidth="1"/>
    <col min="4880" max="4890" width="0" style="23" hidden="1" customWidth="1"/>
    <col min="4891" max="4891" width="19" style="23" customWidth="1"/>
    <col min="4892" max="4892" width="20.109375" style="23" customWidth="1"/>
    <col min="4893" max="4893" width="17" style="23" customWidth="1"/>
    <col min="4894" max="4894" width="0" style="23" hidden="1" customWidth="1"/>
    <col min="4895" max="5120" width="9.109375" style="23"/>
    <col min="5121" max="5121" width="6.88671875" style="23" customWidth="1"/>
    <col min="5122" max="5122" width="0" style="23" hidden="1" customWidth="1"/>
    <col min="5123" max="5123" width="19" style="23" customWidth="1"/>
    <col min="5124" max="5124" width="0" style="23" hidden="1" customWidth="1"/>
    <col min="5125" max="5125" width="18" style="23" customWidth="1"/>
    <col min="5126" max="5129" width="0" style="23" hidden="1" customWidth="1"/>
    <col min="5130" max="5130" width="17.109375" style="23" customWidth="1"/>
    <col min="5131" max="5132" width="0" style="23" hidden="1" customWidth="1"/>
    <col min="5133" max="5133" width="15" style="23" customWidth="1"/>
    <col min="5134" max="5134" width="0" style="23" hidden="1" customWidth="1"/>
    <col min="5135" max="5135" width="20.88671875" style="23" customWidth="1"/>
    <col min="5136" max="5146" width="0" style="23" hidden="1" customWidth="1"/>
    <col min="5147" max="5147" width="19" style="23" customWidth="1"/>
    <col min="5148" max="5148" width="20.109375" style="23" customWidth="1"/>
    <col min="5149" max="5149" width="17" style="23" customWidth="1"/>
    <col min="5150" max="5150" width="0" style="23" hidden="1" customWidth="1"/>
    <col min="5151" max="5376" width="9.109375" style="23"/>
    <col min="5377" max="5377" width="6.88671875" style="23" customWidth="1"/>
    <col min="5378" max="5378" width="0" style="23" hidden="1" customWidth="1"/>
    <col min="5379" max="5379" width="19" style="23" customWidth="1"/>
    <col min="5380" max="5380" width="0" style="23" hidden="1" customWidth="1"/>
    <col min="5381" max="5381" width="18" style="23" customWidth="1"/>
    <col min="5382" max="5385" width="0" style="23" hidden="1" customWidth="1"/>
    <col min="5386" max="5386" width="17.109375" style="23" customWidth="1"/>
    <col min="5387" max="5388" width="0" style="23" hidden="1" customWidth="1"/>
    <col min="5389" max="5389" width="15" style="23" customWidth="1"/>
    <col min="5390" max="5390" width="0" style="23" hidden="1" customWidth="1"/>
    <col min="5391" max="5391" width="20.88671875" style="23" customWidth="1"/>
    <col min="5392" max="5402" width="0" style="23" hidden="1" customWidth="1"/>
    <col min="5403" max="5403" width="19" style="23" customWidth="1"/>
    <col min="5404" max="5404" width="20.109375" style="23" customWidth="1"/>
    <col min="5405" max="5405" width="17" style="23" customWidth="1"/>
    <col min="5406" max="5406" width="0" style="23" hidden="1" customWidth="1"/>
    <col min="5407" max="5632" width="9.109375" style="23"/>
    <col min="5633" max="5633" width="6.88671875" style="23" customWidth="1"/>
    <col min="5634" max="5634" width="0" style="23" hidden="1" customWidth="1"/>
    <col min="5635" max="5635" width="19" style="23" customWidth="1"/>
    <col min="5636" max="5636" width="0" style="23" hidden="1" customWidth="1"/>
    <col min="5637" max="5637" width="18" style="23" customWidth="1"/>
    <col min="5638" max="5641" width="0" style="23" hidden="1" customWidth="1"/>
    <col min="5642" max="5642" width="17.109375" style="23" customWidth="1"/>
    <col min="5643" max="5644" width="0" style="23" hidden="1" customWidth="1"/>
    <col min="5645" max="5645" width="15" style="23" customWidth="1"/>
    <col min="5646" max="5646" width="0" style="23" hidden="1" customWidth="1"/>
    <col min="5647" max="5647" width="20.88671875" style="23" customWidth="1"/>
    <col min="5648" max="5658" width="0" style="23" hidden="1" customWidth="1"/>
    <col min="5659" max="5659" width="19" style="23" customWidth="1"/>
    <col min="5660" max="5660" width="20.109375" style="23" customWidth="1"/>
    <col min="5661" max="5661" width="17" style="23" customWidth="1"/>
    <col min="5662" max="5662" width="0" style="23" hidden="1" customWidth="1"/>
    <col min="5663" max="5888" width="9.109375" style="23"/>
    <col min="5889" max="5889" width="6.88671875" style="23" customWidth="1"/>
    <col min="5890" max="5890" width="0" style="23" hidden="1" customWidth="1"/>
    <col min="5891" max="5891" width="19" style="23" customWidth="1"/>
    <col min="5892" max="5892" width="0" style="23" hidden="1" customWidth="1"/>
    <col min="5893" max="5893" width="18" style="23" customWidth="1"/>
    <col min="5894" max="5897" width="0" style="23" hidden="1" customWidth="1"/>
    <col min="5898" max="5898" width="17.109375" style="23" customWidth="1"/>
    <col min="5899" max="5900" width="0" style="23" hidden="1" customWidth="1"/>
    <col min="5901" max="5901" width="15" style="23" customWidth="1"/>
    <col min="5902" max="5902" width="0" style="23" hidden="1" customWidth="1"/>
    <col min="5903" max="5903" width="20.88671875" style="23" customWidth="1"/>
    <col min="5904" max="5914" width="0" style="23" hidden="1" customWidth="1"/>
    <col min="5915" max="5915" width="19" style="23" customWidth="1"/>
    <col min="5916" max="5916" width="20.109375" style="23" customWidth="1"/>
    <col min="5917" max="5917" width="17" style="23" customWidth="1"/>
    <col min="5918" max="5918" width="0" style="23" hidden="1" customWidth="1"/>
    <col min="5919" max="6144" width="9.109375" style="23"/>
    <col min="6145" max="6145" width="6.88671875" style="23" customWidth="1"/>
    <col min="6146" max="6146" width="0" style="23" hidden="1" customWidth="1"/>
    <col min="6147" max="6147" width="19" style="23" customWidth="1"/>
    <col min="6148" max="6148" width="0" style="23" hidden="1" customWidth="1"/>
    <col min="6149" max="6149" width="18" style="23" customWidth="1"/>
    <col min="6150" max="6153" width="0" style="23" hidden="1" customWidth="1"/>
    <col min="6154" max="6154" width="17.109375" style="23" customWidth="1"/>
    <col min="6155" max="6156" width="0" style="23" hidden="1" customWidth="1"/>
    <col min="6157" max="6157" width="15" style="23" customWidth="1"/>
    <col min="6158" max="6158" width="0" style="23" hidden="1" customWidth="1"/>
    <col min="6159" max="6159" width="20.88671875" style="23" customWidth="1"/>
    <col min="6160" max="6170" width="0" style="23" hidden="1" customWidth="1"/>
    <col min="6171" max="6171" width="19" style="23" customWidth="1"/>
    <col min="6172" max="6172" width="20.109375" style="23" customWidth="1"/>
    <col min="6173" max="6173" width="17" style="23" customWidth="1"/>
    <col min="6174" max="6174" width="0" style="23" hidden="1" customWidth="1"/>
    <col min="6175" max="6400" width="9.109375" style="23"/>
    <col min="6401" max="6401" width="6.88671875" style="23" customWidth="1"/>
    <col min="6402" max="6402" width="0" style="23" hidden="1" customWidth="1"/>
    <col min="6403" max="6403" width="19" style="23" customWidth="1"/>
    <col min="6404" max="6404" width="0" style="23" hidden="1" customWidth="1"/>
    <col min="6405" max="6405" width="18" style="23" customWidth="1"/>
    <col min="6406" max="6409" width="0" style="23" hidden="1" customWidth="1"/>
    <col min="6410" max="6410" width="17.109375" style="23" customWidth="1"/>
    <col min="6411" max="6412" width="0" style="23" hidden="1" customWidth="1"/>
    <col min="6413" max="6413" width="15" style="23" customWidth="1"/>
    <col min="6414" max="6414" width="0" style="23" hidden="1" customWidth="1"/>
    <col min="6415" max="6415" width="20.88671875" style="23" customWidth="1"/>
    <col min="6416" max="6426" width="0" style="23" hidden="1" customWidth="1"/>
    <col min="6427" max="6427" width="19" style="23" customWidth="1"/>
    <col min="6428" max="6428" width="20.109375" style="23" customWidth="1"/>
    <col min="6429" max="6429" width="17" style="23" customWidth="1"/>
    <col min="6430" max="6430" width="0" style="23" hidden="1" customWidth="1"/>
    <col min="6431" max="6656" width="9.109375" style="23"/>
    <col min="6657" max="6657" width="6.88671875" style="23" customWidth="1"/>
    <col min="6658" max="6658" width="0" style="23" hidden="1" customWidth="1"/>
    <col min="6659" max="6659" width="19" style="23" customWidth="1"/>
    <col min="6660" max="6660" width="0" style="23" hidden="1" customWidth="1"/>
    <col min="6661" max="6661" width="18" style="23" customWidth="1"/>
    <col min="6662" max="6665" width="0" style="23" hidden="1" customWidth="1"/>
    <col min="6666" max="6666" width="17.109375" style="23" customWidth="1"/>
    <col min="6667" max="6668" width="0" style="23" hidden="1" customWidth="1"/>
    <col min="6669" max="6669" width="15" style="23" customWidth="1"/>
    <col min="6670" max="6670" width="0" style="23" hidden="1" customWidth="1"/>
    <col min="6671" max="6671" width="20.88671875" style="23" customWidth="1"/>
    <col min="6672" max="6682" width="0" style="23" hidden="1" customWidth="1"/>
    <col min="6683" max="6683" width="19" style="23" customWidth="1"/>
    <col min="6684" max="6684" width="20.109375" style="23" customWidth="1"/>
    <col min="6685" max="6685" width="17" style="23" customWidth="1"/>
    <col min="6686" max="6686" width="0" style="23" hidden="1" customWidth="1"/>
    <col min="6687" max="6912" width="9.109375" style="23"/>
    <col min="6913" max="6913" width="6.88671875" style="23" customWidth="1"/>
    <col min="6914" max="6914" width="0" style="23" hidden="1" customWidth="1"/>
    <col min="6915" max="6915" width="19" style="23" customWidth="1"/>
    <col min="6916" max="6916" width="0" style="23" hidden="1" customWidth="1"/>
    <col min="6917" max="6917" width="18" style="23" customWidth="1"/>
    <col min="6918" max="6921" width="0" style="23" hidden="1" customWidth="1"/>
    <col min="6922" max="6922" width="17.109375" style="23" customWidth="1"/>
    <col min="6923" max="6924" width="0" style="23" hidden="1" customWidth="1"/>
    <col min="6925" max="6925" width="15" style="23" customWidth="1"/>
    <col min="6926" max="6926" width="0" style="23" hidden="1" customWidth="1"/>
    <col min="6927" max="6927" width="20.88671875" style="23" customWidth="1"/>
    <col min="6928" max="6938" width="0" style="23" hidden="1" customWidth="1"/>
    <col min="6939" max="6939" width="19" style="23" customWidth="1"/>
    <col min="6940" max="6940" width="20.109375" style="23" customWidth="1"/>
    <col min="6941" max="6941" width="17" style="23" customWidth="1"/>
    <col min="6942" max="6942" width="0" style="23" hidden="1" customWidth="1"/>
    <col min="6943" max="7168" width="9.109375" style="23"/>
    <col min="7169" max="7169" width="6.88671875" style="23" customWidth="1"/>
    <col min="7170" max="7170" width="0" style="23" hidden="1" customWidth="1"/>
    <col min="7171" max="7171" width="19" style="23" customWidth="1"/>
    <col min="7172" max="7172" width="0" style="23" hidden="1" customWidth="1"/>
    <col min="7173" max="7173" width="18" style="23" customWidth="1"/>
    <col min="7174" max="7177" width="0" style="23" hidden="1" customWidth="1"/>
    <col min="7178" max="7178" width="17.109375" style="23" customWidth="1"/>
    <col min="7179" max="7180" width="0" style="23" hidden="1" customWidth="1"/>
    <col min="7181" max="7181" width="15" style="23" customWidth="1"/>
    <col min="7182" max="7182" width="0" style="23" hidden="1" customWidth="1"/>
    <col min="7183" max="7183" width="20.88671875" style="23" customWidth="1"/>
    <col min="7184" max="7194" width="0" style="23" hidden="1" customWidth="1"/>
    <col min="7195" max="7195" width="19" style="23" customWidth="1"/>
    <col min="7196" max="7196" width="20.109375" style="23" customWidth="1"/>
    <col min="7197" max="7197" width="17" style="23" customWidth="1"/>
    <col min="7198" max="7198" width="0" style="23" hidden="1" customWidth="1"/>
    <col min="7199" max="7424" width="9.109375" style="23"/>
    <col min="7425" max="7425" width="6.88671875" style="23" customWidth="1"/>
    <col min="7426" max="7426" width="0" style="23" hidden="1" customWidth="1"/>
    <col min="7427" max="7427" width="19" style="23" customWidth="1"/>
    <col min="7428" max="7428" width="0" style="23" hidden="1" customWidth="1"/>
    <col min="7429" max="7429" width="18" style="23" customWidth="1"/>
    <col min="7430" max="7433" width="0" style="23" hidden="1" customWidth="1"/>
    <col min="7434" max="7434" width="17.109375" style="23" customWidth="1"/>
    <col min="7435" max="7436" width="0" style="23" hidden="1" customWidth="1"/>
    <col min="7437" max="7437" width="15" style="23" customWidth="1"/>
    <col min="7438" max="7438" width="0" style="23" hidden="1" customWidth="1"/>
    <col min="7439" max="7439" width="20.88671875" style="23" customWidth="1"/>
    <col min="7440" max="7450" width="0" style="23" hidden="1" customWidth="1"/>
    <col min="7451" max="7451" width="19" style="23" customWidth="1"/>
    <col min="7452" max="7452" width="20.109375" style="23" customWidth="1"/>
    <col min="7453" max="7453" width="17" style="23" customWidth="1"/>
    <col min="7454" max="7454" width="0" style="23" hidden="1" customWidth="1"/>
    <col min="7455" max="7680" width="9.109375" style="23"/>
    <col min="7681" max="7681" width="6.88671875" style="23" customWidth="1"/>
    <col min="7682" max="7682" width="0" style="23" hidden="1" customWidth="1"/>
    <col min="7683" max="7683" width="19" style="23" customWidth="1"/>
    <col min="7684" max="7684" width="0" style="23" hidden="1" customWidth="1"/>
    <col min="7685" max="7685" width="18" style="23" customWidth="1"/>
    <col min="7686" max="7689" width="0" style="23" hidden="1" customWidth="1"/>
    <col min="7690" max="7690" width="17.109375" style="23" customWidth="1"/>
    <col min="7691" max="7692" width="0" style="23" hidden="1" customWidth="1"/>
    <col min="7693" max="7693" width="15" style="23" customWidth="1"/>
    <col min="7694" max="7694" width="0" style="23" hidden="1" customWidth="1"/>
    <col min="7695" max="7695" width="20.88671875" style="23" customWidth="1"/>
    <col min="7696" max="7706" width="0" style="23" hidden="1" customWidth="1"/>
    <col min="7707" max="7707" width="19" style="23" customWidth="1"/>
    <col min="7708" max="7708" width="20.109375" style="23" customWidth="1"/>
    <col min="7709" max="7709" width="17" style="23" customWidth="1"/>
    <col min="7710" max="7710" width="0" style="23" hidden="1" customWidth="1"/>
    <col min="7711" max="7936" width="9.109375" style="23"/>
    <col min="7937" max="7937" width="6.88671875" style="23" customWidth="1"/>
    <col min="7938" max="7938" width="0" style="23" hidden="1" customWidth="1"/>
    <col min="7939" max="7939" width="19" style="23" customWidth="1"/>
    <col min="7940" max="7940" width="0" style="23" hidden="1" customWidth="1"/>
    <col min="7941" max="7941" width="18" style="23" customWidth="1"/>
    <col min="7942" max="7945" width="0" style="23" hidden="1" customWidth="1"/>
    <col min="7946" max="7946" width="17.109375" style="23" customWidth="1"/>
    <col min="7947" max="7948" width="0" style="23" hidden="1" customWidth="1"/>
    <col min="7949" max="7949" width="15" style="23" customWidth="1"/>
    <col min="7950" max="7950" width="0" style="23" hidden="1" customWidth="1"/>
    <col min="7951" max="7951" width="20.88671875" style="23" customWidth="1"/>
    <col min="7952" max="7962" width="0" style="23" hidden="1" customWidth="1"/>
    <col min="7963" max="7963" width="19" style="23" customWidth="1"/>
    <col min="7964" max="7964" width="20.109375" style="23" customWidth="1"/>
    <col min="7965" max="7965" width="17" style="23" customWidth="1"/>
    <col min="7966" max="7966" width="0" style="23" hidden="1" customWidth="1"/>
    <col min="7967" max="8192" width="9.109375" style="23"/>
    <col min="8193" max="8193" width="6.88671875" style="23" customWidth="1"/>
    <col min="8194" max="8194" width="0" style="23" hidden="1" customWidth="1"/>
    <col min="8195" max="8195" width="19" style="23" customWidth="1"/>
    <col min="8196" max="8196" width="0" style="23" hidden="1" customWidth="1"/>
    <col min="8197" max="8197" width="18" style="23" customWidth="1"/>
    <col min="8198" max="8201" width="0" style="23" hidden="1" customWidth="1"/>
    <col min="8202" max="8202" width="17.109375" style="23" customWidth="1"/>
    <col min="8203" max="8204" width="0" style="23" hidden="1" customWidth="1"/>
    <col min="8205" max="8205" width="15" style="23" customWidth="1"/>
    <col min="8206" max="8206" width="0" style="23" hidden="1" customWidth="1"/>
    <col min="8207" max="8207" width="20.88671875" style="23" customWidth="1"/>
    <col min="8208" max="8218" width="0" style="23" hidden="1" customWidth="1"/>
    <col min="8219" max="8219" width="19" style="23" customWidth="1"/>
    <col min="8220" max="8220" width="20.109375" style="23" customWidth="1"/>
    <col min="8221" max="8221" width="17" style="23" customWidth="1"/>
    <col min="8222" max="8222" width="0" style="23" hidden="1" customWidth="1"/>
    <col min="8223" max="8448" width="9.109375" style="23"/>
    <col min="8449" max="8449" width="6.88671875" style="23" customWidth="1"/>
    <col min="8450" max="8450" width="0" style="23" hidden="1" customWidth="1"/>
    <col min="8451" max="8451" width="19" style="23" customWidth="1"/>
    <col min="8452" max="8452" width="0" style="23" hidden="1" customWidth="1"/>
    <col min="8453" max="8453" width="18" style="23" customWidth="1"/>
    <col min="8454" max="8457" width="0" style="23" hidden="1" customWidth="1"/>
    <col min="8458" max="8458" width="17.109375" style="23" customWidth="1"/>
    <col min="8459" max="8460" width="0" style="23" hidden="1" customWidth="1"/>
    <col min="8461" max="8461" width="15" style="23" customWidth="1"/>
    <col min="8462" max="8462" width="0" style="23" hidden="1" customWidth="1"/>
    <col min="8463" max="8463" width="20.88671875" style="23" customWidth="1"/>
    <col min="8464" max="8474" width="0" style="23" hidden="1" customWidth="1"/>
    <col min="8475" max="8475" width="19" style="23" customWidth="1"/>
    <col min="8476" max="8476" width="20.109375" style="23" customWidth="1"/>
    <col min="8477" max="8477" width="17" style="23" customWidth="1"/>
    <col min="8478" max="8478" width="0" style="23" hidden="1" customWidth="1"/>
    <col min="8479" max="8704" width="9.109375" style="23"/>
    <col min="8705" max="8705" width="6.88671875" style="23" customWidth="1"/>
    <col min="8706" max="8706" width="0" style="23" hidden="1" customWidth="1"/>
    <col min="8707" max="8707" width="19" style="23" customWidth="1"/>
    <col min="8708" max="8708" width="0" style="23" hidden="1" customWidth="1"/>
    <col min="8709" max="8709" width="18" style="23" customWidth="1"/>
    <col min="8710" max="8713" width="0" style="23" hidden="1" customWidth="1"/>
    <col min="8714" max="8714" width="17.109375" style="23" customWidth="1"/>
    <col min="8715" max="8716" width="0" style="23" hidden="1" customWidth="1"/>
    <col min="8717" max="8717" width="15" style="23" customWidth="1"/>
    <col min="8718" max="8718" width="0" style="23" hidden="1" customWidth="1"/>
    <col min="8719" max="8719" width="20.88671875" style="23" customWidth="1"/>
    <col min="8720" max="8730" width="0" style="23" hidden="1" customWidth="1"/>
    <col min="8731" max="8731" width="19" style="23" customWidth="1"/>
    <col min="8732" max="8732" width="20.109375" style="23" customWidth="1"/>
    <col min="8733" max="8733" width="17" style="23" customWidth="1"/>
    <col min="8734" max="8734" width="0" style="23" hidden="1" customWidth="1"/>
    <col min="8735" max="8960" width="9.109375" style="23"/>
    <col min="8961" max="8961" width="6.88671875" style="23" customWidth="1"/>
    <col min="8962" max="8962" width="0" style="23" hidden="1" customWidth="1"/>
    <col min="8963" max="8963" width="19" style="23" customWidth="1"/>
    <col min="8964" max="8964" width="0" style="23" hidden="1" customWidth="1"/>
    <col min="8965" max="8965" width="18" style="23" customWidth="1"/>
    <col min="8966" max="8969" width="0" style="23" hidden="1" customWidth="1"/>
    <col min="8970" max="8970" width="17.109375" style="23" customWidth="1"/>
    <col min="8971" max="8972" width="0" style="23" hidden="1" customWidth="1"/>
    <col min="8973" max="8973" width="15" style="23" customWidth="1"/>
    <col min="8974" max="8974" width="0" style="23" hidden="1" customWidth="1"/>
    <col min="8975" max="8975" width="20.88671875" style="23" customWidth="1"/>
    <col min="8976" max="8986" width="0" style="23" hidden="1" customWidth="1"/>
    <col min="8987" max="8987" width="19" style="23" customWidth="1"/>
    <col min="8988" max="8988" width="20.109375" style="23" customWidth="1"/>
    <col min="8989" max="8989" width="17" style="23" customWidth="1"/>
    <col min="8990" max="8990" width="0" style="23" hidden="1" customWidth="1"/>
    <col min="8991" max="9216" width="9.109375" style="23"/>
    <col min="9217" max="9217" width="6.88671875" style="23" customWidth="1"/>
    <col min="9218" max="9218" width="0" style="23" hidden="1" customWidth="1"/>
    <col min="9219" max="9219" width="19" style="23" customWidth="1"/>
    <col min="9220" max="9220" width="0" style="23" hidden="1" customWidth="1"/>
    <col min="9221" max="9221" width="18" style="23" customWidth="1"/>
    <col min="9222" max="9225" width="0" style="23" hidden="1" customWidth="1"/>
    <col min="9226" max="9226" width="17.109375" style="23" customWidth="1"/>
    <col min="9227" max="9228" width="0" style="23" hidden="1" customWidth="1"/>
    <col min="9229" max="9229" width="15" style="23" customWidth="1"/>
    <col min="9230" max="9230" width="0" style="23" hidden="1" customWidth="1"/>
    <col min="9231" max="9231" width="20.88671875" style="23" customWidth="1"/>
    <col min="9232" max="9242" width="0" style="23" hidden="1" customWidth="1"/>
    <col min="9243" max="9243" width="19" style="23" customWidth="1"/>
    <col min="9244" max="9244" width="20.109375" style="23" customWidth="1"/>
    <col min="9245" max="9245" width="17" style="23" customWidth="1"/>
    <col min="9246" max="9246" width="0" style="23" hidden="1" customWidth="1"/>
    <col min="9247" max="9472" width="9.109375" style="23"/>
    <col min="9473" max="9473" width="6.88671875" style="23" customWidth="1"/>
    <col min="9474" max="9474" width="0" style="23" hidden="1" customWidth="1"/>
    <col min="9475" max="9475" width="19" style="23" customWidth="1"/>
    <col min="9476" max="9476" width="0" style="23" hidden="1" customWidth="1"/>
    <col min="9477" max="9477" width="18" style="23" customWidth="1"/>
    <col min="9478" max="9481" width="0" style="23" hidden="1" customWidth="1"/>
    <col min="9482" max="9482" width="17.109375" style="23" customWidth="1"/>
    <col min="9483" max="9484" width="0" style="23" hidden="1" customWidth="1"/>
    <col min="9485" max="9485" width="15" style="23" customWidth="1"/>
    <col min="9486" max="9486" width="0" style="23" hidden="1" customWidth="1"/>
    <col min="9487" max="9487" width="20.88671875" style="23" customWidth="1"/>
    <col min="9488" max="9498" width="0" style="23" hidden="1" customWidth="1"/>
    <col min="9499" max="9499" width="19" style="23" customWidth="1"/>
    <col min="9500" max="9500" width="20.109375" style="23" customWidth="1"/>
    <col min="9501" max="9501" width="17" style="23" customWidth="1"/>
    <col min="9502" max="9502" width="0" style="23" hidden="1" customWidth="1"/>
    <col min="9503" max="9728" width="9.109375" style="23"/>
    <col min="9729" max="9729" width="6.88671875" style="23" customWidth="1"/>
    <col min="9730" max="9730" width="0" style="23" hidden="1" customWidth="1"/>
    <col min="9731" max="9731" width="19" style="23" customWidth="1"/>
    <col min="9732" max="9732" width="0" style="23" hidden="1" customWidth="1"/>
    <col min="9733" max="9733" width="18" style="23" customWidth="1"/>
    <col min="9734" max="9737" width="0" style="23" hidden="1" customWidth="1"/>
    <col min="9738" max="9738" width="17.109375" style="23" customWidth="1"/>
    <col min="9739" max="9740" width="0" style="23" hidden="1" customWidth="1"/>
    <col min="9741" max="9741" width="15" style="23" customWidth="1"/>
    <col min="9742" max="9742" width="0" style="23" hidden="1" customWidth="1"/>
    <col min="9743" max="9743" width="20.88671875" style="23" customWidth="1"/>
    <col min="9744" max="9754" width="0" style="23" hidden="1" customWidth="1"/>
    <col min="9755" max="9755" width="19" style="23" customWidth="1"/>
    <col min="9756" max="9756" width="20.109375" style="23" customWidth="1"/>
    <col min="9757" max="9757" width="17" style="23" customWidth="1"/>
    <col min="9758" max="9758" width="0" style="23" hidden="1" customWidth="1"/>
    <col min="9759" max="9984" width="9.109375" style="23"/>
    <col min="9985" max="9985" width="6.88671875" style="23" customWidth="1"/>
    <col min="9986" max="9986" width="0" style="23" hidden="1" customWidth="1"/>
    <col min="9987" max="9987" width="19" style="23" customWidth="1"/>
    <col min="9988" max="9988" width="0" style="23" hidden="1" customWidth="1"/>
    <col min="9989" max="9989" width="18" style="23" customWidth="1"/>
    <col min="9990" max="9993" width="0" style="23" hidden="1" customWidth="1"/>
    <col min="9994" max="9994" width="17.109375" style="23" customWidth="1"/>
    <col min="9995" max="9996" width="0" style="23" hidden="1" customWidth="1"/>
    <col min="9997" max="9997" width="15" style="23" customWidth="1"/>
    <col min="9998" max="9998" width="0" style="23" hidden="1" customWidth="1"/>
    <col min="9999" max="9999" width="20.88671875" style="23" customWidth="1"/>
    <col min="10000" max="10010" width="0" style="23" hidden="1" customWidth="1"/>
    <col min="10011" max="10011" width="19" style="23" customWidth="1"/>
    <col min="10012" max="10012" width="20.109375" style="23" customWidth="1"/>
    <col min="10013" max="10013" width="17" style="23" customWidth="1"/>
    <col min="10014" max="10014" width="0" style="23" hidden="1" customWidth="1"/>
    <col min="10015" max="10240" width="9.109375" style="23"/>
    <col min="10241" max="10241" width="6.88671875" style="23" customWidth="1"/>
    <col min="10242" max="10242" width="0" style="23" hidden="1" customWidth="1"/>
    <col min="10243" max="10243" width="19" style="23" customWidth="1"/>
    <col min="10244" max="10244" width="0" style="23" hidden="1" customWidth="1"/>
    <col min="10245" max="10245" width="18" style="23" customWidth="1"/>
    <col min="10246" max="10249" width="0" style="23" hidden="1" customWidth="1"/>
    <col min="10250" max="10250" width="17.109375" style="23" customWidth="1"/>
    <col min="10251" max="10252" width="0" style="23" hidden="1" customWidth="1"/>
    <col min="10253" max="10253" width="15" style="23" customWidth="1"/>
    <col min="10254" max="10254" width="0" style="23" hidden="1" customWidth="1"/>
    <col min="10255" max="10255" width="20.88671875" style="23" customWidth="1"/>
    <col min="10256" max="10266" width="0" style="23" hidden="1" customWidth="1"/>
    <col min="10267" max="10267" width="19" style="23" customWidth="1"/>
    <col min="10268" max="10268" width="20.109375" style="23" customWidth="1"/>
    <col min="10269" max="10269" width="17" style="23" customWidth="1"/>
    <col min="10270" max="10270" width="0" style="23" hidden="1" customWidth="1"/>
    <col min="10271" max="10496" width="9.109375" style="23"/>
    <col min="10497" max="10497" width="6.88671875" style="23" customWidth="1"/>
    <col min="10498" max="10498" width="0" style="23" hidden="1" customWidth="1"/>
    <col min="10499" max="10499" width="19" style="23" customWidth="1"/>
    <col min="10500" max="10500" width="0" style="23" hidden="1" customWidth="1"/>
    <col min="10501" max="10501" width="18" style="23" customWidth="1"/>
    <col min="10502" max="10505" width="0" style="23" hidden="1" customWidth="1"/>
    <col min="10506" max="10506" width="17.109375" style="23" customWidth="1"/>
    <col min="10507" max="10508" width="0" style="23" hidden="1" customWidth="1"/>
    <col min="10509" max="10509" width="15" style="23" customWidth="1"/>
    <col min="10510" max="10510" width="0" style="23" hidden="1" customWidth="1"/>
    <col min="10511" max="10511" width="20.88671875" style="23" customWidth="1"/>
    <col min="10512" max="10522" width="0" style="23" hidden="1" customWidth="1"/>
    <col min="10523" max="10523" width="19" style="23" customWidth="1"/>
    <col min="10524" max="10524" width="20.109375" style="23" customWidth="1"/>
    <col min="10525" max="10525" width="17" style="23" customWidth="1"/>
    <col min="10526" max="10526" width="0" style="23" hidden="1" customWidth="1"/>
    <col min="10527" max="10752" width="9.109375" style="23"/>
    <col min="10753" max="10753" width="6.88671875" style="23" customWidth="1"/>
    <col min="10754" max="10754" width="0" style="23" hidden="1" customWidth="1"/>
    <col min="10755" max="10755" width="19" style="23" customWidth="1"/>
    <col min="10756" max="10756" width="0" style="23" hidden="1" customWidth="1"/>
    <col min="10757" max="10757" width="18" style="23" customWidth="1"/>
    <col min="10758" max="10761" width="0" style="23" hidden="1" customWidth="1"/>
    <col min="10762" max="10762" width="17.109375" style="23" customWidth="1"/>
    <col min="10763" max="10764" width="0" style="23" hidden="1" customWidth="1"/>
    <col min="10765" max="10765" width="15" style="23" customWidth="1"/>
    <col min="10766" max="10766" width="0" style="23" hidden="1" customWidth="1"/>
    <col min="10767" max="10767" width="20.88671875" style="23" customWidth="1"/>
    <col min="10768" max="10778" width="0" style="23" hidden="1" customWidth="1"/>
    <col min="10779" max="10779" width="19" style="23" customWidth="1"/>
    <col min="10780" max="10780" width="20.109375" style="23" customWidth="1"/>
    <col min="10781" max="10781" width="17" style="23" customWidth="1"/>
    <col min="10782" max="10782" width="0" style="23" hidden="1" customWidth="1"/>
    <col min="10783" max="11008" width="9.109375" style="23"/>
    <col min="11009" max="11009" width="6.88671875" style="23" customWidth="1"/>
    <col min="11010" max="11010" width="0" style="23" hidden="1" customWidth="1"/>
    <col min="11011" max="11011" width="19" style="23" customWidth="1"/>
    <col min="11012" max="11012" width="0" style="23" hidden="1" customWidth="1"/>
    <col min="11013" max="11013" width="18" style="23" customWidth="1"/>
    <col min="11014" max="11017" width="0" style="23" hidden="1" customWidth="1"/>
    <col min="11018" max="11018" width="17.109375" style="23" customWidth="1"/>
    <col min="11019" max="11020" width="0" style="23" hidden="1" customWidth="1"/>
    <col min="11021" max="11021" width="15" style="23" customWidth="1"/>
    <col min="11022" max="11022" width="0" style="23" hidden="1" customWidth="1"/>
    <col min="11023" max="11023" width="20.88671875" style="23" customWidth="1"/>
    <col min="11024" max="11034" width="0" style="23" hidden="1" customWidth="1"/>
    <col min="11035" max="11035" width="19" style="23" customWidth="1"/>
    <col min="11036" max="11036" width="20.109375" style="23" customWidth="1"/>
    <col min="11037" max="11037" width="17" style="23" customWidth="1"/>
    <col min="11038" max="11038" width="0" style="23" hidden="1" customWidth="1"/>
    <col min="11039" max="11264" width="9.109375" style="23"/>
    <col min="11265" max="11265" width="6.88671875" style="23" customWidth="1"/>
    <col min="11266" max="11266" width="0" style="23" hidden="1" customWidth="1"/>
    <col min="11267" max="11267" width="19" style="23" customWidth="1"/>
    <col min="11268" max="11268" width="0" style="23" hidden="1" customWidth="1"/>
    <col min="11269" max="11269" width="18" style="23" customWidth="1"/>
    <col min="11270" max="11273" width="0" style="23" hidden="1" customWidth="1"/>
    <col min="11274" max="11274" width="17.109375" style="23" customWidth="1"/>
    <col min="11275" max="11276" width="0" style="23" hidden="1" customWidth="1"/>
    <col min="11277" max="11277" width="15" style="23" customWidth="1"/>
    <col min="11278" max="11278" width="0" style="23" hidden="1" customWidth="1"/>
    <col min="11279" max="11279" width="20.88671875" style="23" customWidth="1"/>
    <col min="11280" max="11290" width="0" style="23" hidden="1" customWidth="1"/>
    <col min="11291" max="11291" width="19" style="23" customWidth="1"/>
    <col min="11292" max="11292" width="20.109375" style="23" customWidth="1"/>
    <col min="11293" max="11293" width="17" style="23" customWidth="1"/>
    <col min="11294" max="11294" width="0" style="23" hidden="1" customWidth="1"/>
    <col min="11295" max="11520" width="9.109375" style="23"/>
    <col min="11521" max="11521" width="6.88671875" style="23" customWidth="1"/>
    <col min="11522" max="11522" width="0" style="23" hidden="1" customWidth="1"/>
    <col min="11523" max="11523" width="19" style="23" customWidth="1"/>
    <col min="11524" max="11524" width="0" style="23" hidden="1" customWidth="1"/>
    <col min="11525" max="11525" width="18" style="23" customWidth="1"/>
    <col min="11526" max="11529" width="0" style="23" hidden="1" customWidth="1"/>
    <col min="11530" max="11530" width="17.109375" style="23" customWidth="1"/>
    <col min="11531" max="11532" width="0" style="23" hidden="1" customWidth="1"/>
    <col min="11533" max="11533" width="15" style="23" customWidth="1"/>
    <col min="11534" max="11534" width="0" style="23" hidden="1" customWidth="1"/>
    <col min="11535" max="11535" width="20.88671875" style="23" customWidth="1"/>
    <col min="11536" max="11546" width="0" style="23" hidden="1" customWidth="1"/>
    <col min="11547" max="11547" width="19" style="23" customWidth="1"/>
    <col min="11548" max="11548" width="20.109375" style="23" customWidth="1"/>
    <col min="11549" max="11549" width="17" style="23" customWidth="1"/>
    <col min="11550" max="11550" width="0" style="23" hidden="1" customWidth="1"/>
    <col min="11551" max="11776" width="9.109375" style="23"/>
    <col min="11777" max="11777" width="6.88671875" style="23" customWidth="1"/>
    <col min="11778" max="11778" width="0" style="23" hidden="1" customWidth="1"/>
    <col min="11779" max="11779" width="19" style="23" customWidth="1"/>
    <col min="11780" max="11780" width="0" style="23" hidden="1" customWidth="1"/>
    <col min="11781" max="11781" width="18" style="23" customWidth="1"/>
    <col min="11782" max="11785" width="0" style="23" hidden="1" customWidth="1"/>
    <col min="11786" max="11786" width="17.109375" style="23" customWidth="1"/>
    <col min="11787" max="11788" width="0" style="23" hidden="1" customWidth="1"/>
    <col min="11789" max="11789" width="15" style="23" customWidth="1"/>
    <col min="11790" max="11790" width="0" style="23" hidden="1" customWidth="1"/>
    <col min="11791" max="11791" width="20.88671875" style="23" customWidth="1"/>
    <col min="11792" max="11802" width="0" style="23" hidden="1" customWidth="1"/>
    <col min="11803" max="11803" width="19" style="23" customWidth="1"/>
    <col min="11804" max="11804" width="20.109375" style="23" customWidth="1"/>
    <col min="11805" max="11805" width="17" style="23" customWidth="1"/>
    <col min="11806" max="11806" width="0" style="23" hidden="1" customWidth="1"/>
    <col min="11807" max="12032" width="9.109375" style="23"/>
    <col min="12033" max="12033" width="6.88671875" style="23" customWidth="1"/>
    <col min="12034" max="12034" width="0" style="23" hidden="1" customWidth="1"/>
    <col min="12035" max="12035" width="19" style="23" customWidth="1"/>
    <col min="12036" max="12036" width="0" style="23" hidden="1" customWidth="1"/>
    <col min="12037" max="12037" width="18" style="23" customWidth="1"/>
    <col min="12038" max="12041" width="0" style="23" hidden="1" customWidth="1"/>
    <col min="12042" max="12042" width="17.109375" style="23" customWidth="1"/>
    <col min="12043" max="12044" width="0" style="23" hidden="1" customWidth="1"/>
    <col min="12045" max="12045" width="15" style="23" customWidth="1"/>
    <col min="12046" max="12046" width="0" style="23" hidden="1" customWidth="1"/>
    <col min="12047" max="12047" width="20.88671875" style="23" customWidth="1"/>
    <col min="12048" max="12058" width="0" style="23" hidden="1" customWidth="1"/>
    <col min="12059" max="12059" width="19" style="23" customWidth="1"/>
    <col min="12060" max="12060" width="20.109375" style="23" customWidth="1"/>
    <col min="12061" max="12061" width="17" style="23" customWidth="1"/>
    <col min="12062" max="12062" width="0" style="23" hidden="1" customWidth="1"/>
    <col min="12063" max="12288" width="9.109375" style="23"/>
    <col min="12289" max="12289" width="6.88671875" style="23" customWidth="1"/>
    <col min="12290" max="12290" width="0" style="23" hidden="1" customWidth="1"/>
    <col min="12291" max="12291" width="19" style="23" customWidth="1"/>
    <col min="12292" max="12292" width="0" style="23" hidden="1" customWidth="1"/>
    <col min="12293" max="12293" width="18" style="23" customWidth="1"/>
    <col min="12294" max="12297" width="0" style="23" hidden="1" customWidth="1"/>
    <col min="12298" max="12298" width="17.109375" style="23" customWidth="1"/>
    <col min="12299" max="12300" width="0" style="23" hidden="1" customWidth="1"/>
    <col min="12301" max="12301" width="15" style="23" customWidth="1"/>
    <col min="12302" max="12302" width="0" style="23" hidden="1" customWidth="1"/>
    <col min="12303" max="12303" width="20.88671875" style="23" customWidth="1"/>
    <col min="12304" max="12314" width="0" style="23" hidden="1" customWidth="1"/>
    <col min="12315" max="12315" width="19" style="23" customWidth="1"/>
    <col min="12316" max="12316" width="20.109375" style="23" customWidth="1"/>
    <col min="12317" max="12317" width="17" style="23" customWidth="1"/>
    <col min="12318" max="12318" width="0" style="23" hidden="1" customWidth="1"/>
    <col min="12319" max="12544" width="9.109375" style="23"/>
    <col min="12545" max="12545" width="6.88671875" style="23" customWidth="1"/>
    <col min="12546" max="12546" width="0" style="23" hidden="1" customWidth="1"/>
    <col min="12547" max="12547" width="19" style="23" customWidth="1"/>
    <col min="12548" max="12548" width="0" style="23" hidden="1" customWidth="1"/>
    <col min="12549" max="12549" width="18" style="23" customWidth="1"/>
    <col min="12550" max="12553" width="0" style="23" hidden="1" customWidth="1"/>
    <col min="12554" max="12554" width="17.109375" style="23" customWidth="1"/>
    <col min="12555" max="12556" width="0" style="23" hidden="1" customWidth="1"/>
    <col min="12557" max="12557" width="15" style="23" customWidth="1"/>
    <col min="12558" max="12558" width="0" style="23" hidden="1" customWidth="1"/>
    <col min="12559" max="12559" width="20.88671875" style="23" customWidth="1"/>
    <col min="12560" max="12570" width="0" style="23" hidden="1" customWidth="1"/>
    <col min="12571" max="12571" width="19" style="23" customWidth="1"/>
    <col min="12572" max="12572" width="20.109375" style="23" customWidth="1"/>
    <col min="12573" max="12573" width="17" style="23" customWidth="1"/>
    <col min="12574" max="12574" width="0" style="23" hidden="1" customWidth="1"/>
    <col min="12575" max="12800" width="9.109375" style="23"/>
    <col min="12801" max="12801" width="6.88671875" style="23" customWidth="1"/>
    <col min="12802" max="12802" width="0" style="23" hidden="1" customWidth="1"/>
    <col min="12803" max="12803" width="19" style="23" customWidth="1"/>
    <col min="12804" max="12804" width="0" style="23" hidden="1" customWidth="1"/>
    <col min="12805" max="12805" width="18" style="23" customWidth="1"/>
    <col min="12806" max="12809" width="0" style="23" hidden="1" customWidth="1"/>
    <col min="12810" max="12810" width="17.109375" style="23" customWidth="1"/>
    <col min="12811" max="12812" width="0" style="23" hidden="1" customWidth="1"/>
    <col min="12813" max="12813" width="15" style="23" customWidth="1"/>
    <col min="12814" max="12814" width="0" style="23" hidden="1" customWidth="1"/>
    <col min="12815" max="12815" width="20.88671875" style="23" customWidth="1"/>
    <col min="12816" max="12826" width="0" style="23" hidden="1" customWidth="1"/>
    <col min="12827" max="12827" width="19" style="23" customWidth="1"/>
    <col min="12828" max="12828" width="20.109375" style="23" customWidth="1"/>
    <col min="12829" max="12829" width="17" style="23" customWidth="1"/>
    <col min="12830" max="12830" width="0" style="23" hidden="1" customWidth="1"/>
    <col min="12831" max="13056" width="9.109375" style="23"/>
    <col min="13057" max="13057" width="6.88671875" style="23" customWidth="1"/>
    <col min="13058" max="13058" width="0" style="23" hidden="1" customWidth="1"/>
    <col min="13059" max="13059" width="19" style="23" customWidth="1"/>
    <col min="13060" max="13060" width="0" style="23" hidden="1" customWidth="1"/>
    <col min="13061" max="13061" width="18" style="23" customWidth="1"/>
    <col min="13062" max="13065" width="0" style="23" hidden="1" customWidth="1"/>
    <col min="13066" max="13066" width="17.109375" style="23" customWidth="1"/>
    <col min="13067" max="13068" width="0" style="23" hidden="1" customWidth="1"/>
    <col min="13069" max="13069" width="15" style="23" customWidth="1"/>
    <col min="13070" max="13070" width="0" style="23" hidden="1" customWidth="1"/>
    <col min="13071" max="13071" width="20.88671875" style="23" customWidth="1"/>
    <col min="13072" max="13082" width="0" style="23" hidden="1" customWidth="1"/>
    <col min="13083" max="13083" width="19" style="23" customWidth="1"/>
    <col min="13084" max="13084" width="20.109375" style="23" customWidth="1"/>
    <col min="13085" max="13085" width="17" style="23" customWidth="1"/>
    <col min="13086" max="13086" width="0" style="23" hidden="1" customWidth="1"/>
    <col min="13087" max="13312" width="9.109375" style="23"/>
    <col min="13313" max="13313" width="6.88671875" style="23" customWidth="1"/>
    <col min="13314" max="13314" width="0" style="23" hidden="1" customWidth="1"/>
    <col min="13315" max="13315" width="19" style="23" customWidth="1"/>
    <col min="13316" max="13316" width="0" style="23" hidden="1" customWidth="1"/>
    <col min="13317" max="13317" width="18" style="23" customWidth="1"/>
    <col min="13318" max="13321" width="0" style="23" hidden="1" customWidth="1"/>
    <col min="13322" max="13322" width="17.109375" style="23" customWidth="1"/>
    <col min="13323" max="13324" width="0" style="23" hidden="1" customWidth="1"/>
    <col min="13325" max="13325" width="15" style="23" customWidth="1"/>
    <col min="13326" max="13326" width="0" style="23" hidden="1" customWidth="1"/>
    <col min="13327" max="13327" width="20.88671875" style="23" customWidth="1"/>
    <col min="13328" max="13338" width="0" style="23" hidden="1" customWidth="1"/>
    <col min="13339" max="13339" width="19" style="23" customWidth="1"/>
    <col min="13340" max="13340" width="20.109375" style="23" customWidth="1"/>
    <col min="13341" max="13341" width="17" style="23" customWidth="1"/>
    <col min="13342" max="13342" width="0" style="23" hidden="1" customWidth="1"/>
    <col min="13343" max="13568" width="9.109375" style="23"/>
    <col min="13569" max="13569" width="6.88671875" style="23" customWidth="1"/>
    <col min="13570" max="13570" width="0" style="23" hidden="1" customWidth="1"/>
    <col min="13571" max="13571" width="19" style="23" customWidth="1"/>
    <col min="13572" max="13572" width="0" style="23" hidden="1" customWidth="1"/>
    <col min="13573" max="13573" width="18" style="23" customWidth="1"/>
    <col min="13574" max="13577" width="0" style="23" hidden="1" customWidth="1"/>
    <col min="13578" max="13578" width="17.109375" style="23" customWidth="1"/>
    <col min="13579" max="13580" width="0" style="23" hidden="1" customWidth="1"/>
    <col min="13581" max="13581" width="15" style="23" customWidth="1"/>
    <col min="13582" max="13582" width="0" style="23" hidden="1" customWidth="1"/>
    <col min="13583" max="13583" width="20.88671875" style="23" customWidth="1"/>
    <col min="13584" max="13594" width="0" style="23" hidden="1" customWidth="1"/>
    <col min="13595" max="13595" width="19" style="23" customWidth="1"/>
    <col min="13596" max="13596" width="20.109375" style="23" customWidth="1"/>
    <col min="13597" max="13597" width="17" style="23" customWidth="1"/>
    <col min="13598" max="13598" width="0" style="23" hidden="1" customWidth="1"/>
    <col min="13599" max="13824" width="9.109375" style="23"/>
    <col min="13825" max="13825" width="6.88671875" style="23" customWidth="1"/>
    <col min="13826" max="13826" width="0" style="23" hidden="1" customWidth="1"/>
    <col min="13827" max="13827" width="19" style="23" customWidth="1"/>
    <col min="13828" max="13828" width="0" style="23" hidden="1" customWidth="1"/>
    <col min="13829" max="13829" width="18" style="23" customWidth="1"/>
    <col min="13830" max="13833" width="0" style="23" hidden="1" customWidth="1"/>
    <col min="13834" max="13834" width="17.109375" style="23" customWidth="1"/>
    <col min="13835" max="13836" width="0" style="23" hidden="1" customWidth="1"/>
    <col min="13837" max="13837" width="15" style="23" customWidth="1"/>
    <col min="13838" max="13838" width="0" style="23" hidden="1" customWidth="1"/>
    <col min="13839" max="13839" width="20.88671875" style="23" customWidth="1"/>
    <col min="13840" max="13850" width="0" style="23" hidden="1" customWidth="1"/>
    <col min="13851" max="13851" width="19" style="23" customWidth="1"/>
    <col min="13852" max="13852" width="20.109375" style="23" customWidth="1"/>
    <col min="13853" max="13853" width="17" style="23" customWidth="1"/>
    <col min="13854" max="13854" width="0" style="23" hidden="1" customWidth="1"/>
    <col min="13855" max="14080" width="9.109375" style="23"/>
    <col min="14081" max="14081" width="6.88671875" style="23" customWidth="1"/>
    <col min="14082" max="14082" width="0" style="23" hidden="1" customWidth="1"/>
    <col min="14083" max="14083" width="19" style="23" customWidth="1"/>
    <col min="14084" max="14084" width="0" style="23" hidden="1" customWidth="1"/>
    <col min="14085" max="14085" width="18" style="23" customWidth="1"/>
    <col min="14086" max="14089" width="0" style="23" hidden="1" customWidth="1"/>
    <col min="14090" max="14090" width="17.109375" style="23" customWidth="1"/>
    <col min="14091" max="14092" width="0" style="23" hidden="1" customWidth="1"/>
    <col min="14093" max="14093" width="15" style="23" customWidth="1"/>
    <col min="14094" max="14094" width="0" style="23" hidden="1" customWidth="1"/>
    <col min="14095" max="14095" width="20.88671875" style="23" customWidth="1"/>
    <col min="14096" max="14106" width="0" style="23" hidden="1" customWidth="1"/>
    <col min="14107" max="14107" width="19" style="23" customWidth="1"/>
    <col min="14108" max="14108" width="20.109375" style="23" customWidth="1"/>
    <col min="14109" max="14109" width="17" style="23" customWidth="1"/>
    <col min="14110" max="14110" width="0" style="23" hidden="1" customWidth="1"/>
    <col min="14111" max="14336" width="9.109375" style="23"/>
    <col min="14337" max="14337" width="6.88671875" style="23" customWidth="1"/>
    <col min="14338" max="14338" width="0" style="23" hidden="1" customWidth="1"/>
    <col min="14339" max="14339" width="19" style="23" customWidth="1"/>
    <col min="14340" max="14340" width="0" style="23" hidden="1" customWidth="1"/>
    <col min="14341" max="14341" width="18" style="23" customWidth="1"/>
    <col min="14342" max="14345" width="0" style="23" hidden="1" customWidth="1"/>
    <col min="14346" max="14346" width="17.109375" style="23" customWidth="1"/>
    <col min="14347" max="14348" width="0" style="23" hidden="1" customWidth="1"/>
    <col min="14349" max="14349" width="15" style="23" customWidth="1"/>
    <col min="14350" max="14350" width="0" style="23" hidden="1" customWidth="1"/>
    <col min="14351" max="14351" width="20.88671875" style="23" customWidth="1"/>
    <col min="14352" max="14362" width="0" style="23" hidden="1" customWidth="1"/>
    <col min="14363" max="14363" width="19" style="23" customWidth="1"/>
    <col min="14364" max="14364" width="20.109375" style="23" customWidth="1"/>
    <col min="14365" max="14365" width="17" style="23" customWidth="1"/>
    <col min="14366" max="14366" width="0" style="23" hidden="1" customWidth="1"/>
    <col min="14367" max="14592" width="9.109375" style="23"/>
    <col min="14593" max="14593" width="6.88671875" style="23" customWidth="1"/>
    <col min="14594" max="14594" width="0" style="23" hidden="1" customWidth="1"/>
    <col min="14595" max="14595" width="19" style="23" customWidth="1"/>
    <col min="14596" max="14596" width="0" style="23" hidden="1" customWidth="1"/>
    <col min="14597" max="14597" width="18" style="23" customWidth="1"/>
    <col min="14598" max="14601" width="0" style="23" hidden="1" customWidth="1"/>
    <col min="14602" max="14602" width="17.109375" style="23" customWidth="1"/>
    <col min="14603" max="14604" width="0" style="23" hidden="1" customWidth="1"/>
    <col min="14605" max="14605" width="15" style="23" customWidth="1"/>
    <col min="14606" max="14606" width="0" style="23" hidden="1" customWidth="1"/>
    <col min="14607" max="14607" width="20.88671875" style="23" customWidth="1"/>
    <col min="14608" max="14618" width="0" style="23" hidden="1" customWidth="1"/>
    <col min="14619" max="14619" width="19" style="23" customWidth="1"/>
    <col min="14620" max="14620" width="20.109375" style="23" customWidth="1"/>
    <col min="14621" max="14621" width="17" style="23" customWidth="1"/>
    <col min="14622" max="14622" width="0" style="23" hidden="1" customWidth="1"/>
    <col min="14623" max="14848" width="9.109375" style="23"/>
    <col min="14849" max="14849" width="6.88671875" style="23" customWidth="1"/>
    <col min="14850" max="14850" width="0" style="23" hidden="1" customWidth="1"/>
    <col min="14851" max="14851" width="19" style="23" customWidth="1"/>
    <col min="14852" max="14852" width="0" style="23" hidden="1" customWidth="1"/>
    <col min="14853" max="14853" width="18" style="23" customWidth="1"/>
    <col min="14854" max="14857" width="0" style="23" hidden="1" customWidth="1"/>
    <col min="14858" max="14858" width="17.109375" style="23" customWidth="1"/>
    <col min="14859" max="14860" width="0" style="23" hidden="1" customWidth="1"/>
    <col min="14861" max="14861" width="15" style="23" customWidth="1"/>
    <col min="14862" max="14862" width="0" style="23" hidden="1" customWidth="1"/>
    <col min="14863" max="14863" width="20.88671875" style="23" customWidth="1"/>
    <col min="14864" max="14874" width="0" style="23" hidden="1" customWidth="1"/>
    <col min="14875" max="14875" width="19" style="23" customWidth="1"/>
    <col min="14876" max="14876" width="20.109375" style="23" customWidth="1"/>
    <col min="14877" max="14877" width="17" style="23" customWidth="1"/>
    <col min="14878" max="14878" width="0" style="23" hidden="1" customWidth="1"/>
    <col min="14879" max="15104" width="9.109375" style="23"/>
    <col min="15105" max="15105" width="6.88671875" style="23" customWidth="1"/>
    <col min="15106" max="15106" width="0" style="23" hidden="1" customWidth="1"/>
    <col min="15107" max="15107" width="19" style="23" customWidth="1"/>
    <col min="15108" max="15108" width="0" style="23" hidden="1" customWidth="1"/>
    <col min="15109" max="15109" width="18" style="23" customWidth="1"/>
    <col min="15110" max="15113" width="0" style="23" hidden="1" customWidth="1"/>
    <col min="15114" max="15114" width="17.109375" style="23" customWidth="1"/>
    <col min="15115" max="15116" width="0" style="23" hidden="1" customWidth="1"/>
    <col min="15117" max="15117" width="15" style="23" customWidth="1"/>
    <col min="15118" max="15118" width="0" style="23" hidden="1" customWidth="1"/>
    <col min="15119" max="15119" width="20.88671875" style="23" customWidth="1"/>
    <col min="15120" max="15130" width="0" style="23" hidden="1" customWidth="1"/>
    <col min="15131" max="15131" width="19" style="23" customWidth="1"/>
    <col min="15132" max="15132" width="20.109375" style="23" customWidth="1"/>
    <col min="15133" max="15133" width="17" style="23" customWidth="1"/>
    <col min="15134" max="15134" width="0" style="23" hidden="1" customWidth="1"/>
    <col min="15135" max="15360" width="9.109375" style="23"/>
    <col min="15361" max="15361" width="6.88671875" style="23" customWidth="1"/>
    <col min="15362" max="15362" width="0" style="23" hidden="1" customWidth="1"/>
    <col min="15363" max="15363" width="19" style="23" customWidth="1"/>
    <col min="15364" max="15364" width="0" style="23" hidden="1" customWidth="1"/>
    <col min="15365" max="15365" width="18" style="23" customWidth="1"/>
    <col min="15366" max="15369" width="0" style="23" hidden="1" customWidth="1"/>
    <col min="15370" max="15370" width="17.109375" style="23" customWidth="1"/>
    <col min="15371" max="15372" width="0" style="23" hidden="1" customWidth="1"/>
    <col min="15373" max="15373" width="15" style="23" customWidth="1"/>
    <col min="15374" max="15374" width="0" style="23" hidden="1" customWidth="1"/>
    <col min="15375" max="15375" width="20.88671875" style="23" customWidth="1"/>
    <col min="15376" max="15386" width="0" style="23" hidden="1" customWidth="1"/>
    <col min="15387" max="15387" width="19" style="23" customWidth="1"/>
    <col min="15388" max="15388" width="20.109375" style="23" customWidth="1"/>
    <col min="15389" max="15389" width="17" style="23" customWidth="1"/>
    <col min="15390" max="15390" width="0" style="23" hidden="1" customWidth="1"/>
    <col min="15391" max="15616" width="9.109375" style="23"/>
    <col min="15617" max="15617" width="6.88671875" style="23" customWidth="1"/>
    <col min="15618" max="15618" width="0" style="23" hidden="1" customWidth="1"/>
    <col min="15619" max="15619" width="19" style="23" customWidth="1"/>
    <col min="15620" max="15620" width="0" style="23" hidden="1" customWidth="1"/>
    <col min="15621" max="15621" width="18" style="23" customWidth="1"/>
    <col min="15622" max="15625" width="0" style="23" hidden="1" customWidth="1"/>
    <col min="15626" max="15626" width="17.109375" style="23" customWidth="1"/>
    <col min="15627" max="15628" width="0" style="23" hidden="1" customWidth="1"/>
    <col min="15629" max="15629" width="15" style="23" customWidth="1"/>
    <col min="15630" max="15630" width="0" style="23" hidden="1" customWidth="1"/>
    <col min="15631" max="15631" width="20.88671875" style="23" customWidth="1"/>
    <col min="15632" max="15642" width="0" style="23" hidden="1" customWidth="1"/>
    <col min="15643" max="15643" width="19" style="23" customWidth="1"/>
    <col min="15644" max="15644" width="20.109375" style="23" customWidth="1"/>
    <col min="15645" max="15645" width="17" style="23" customWidth="1"/>
    <col min="15646" max="15646" width="0" style="23" hidden="1" customWidth="1"/>
    <col min="15647" max="15872" width="9.109375" style="23"/>
    <col min="15873" max="15873" width="6.88671875" style="23" customWidth="1"/>
    <col min="15874" max="15874" width="0" style="23" hidden="1" customWidth="1"/>
    <col min="15875" max="15875" width="19" style="23" customWidth="1"/>
    <col min="15876" max="15876" width="0" style="23" hidden="1" customWidth="1"/>
    <col min="15877" max="15877" width="18" style="23" customWidth="1"/>
    <col min="15878" max="15881" width="0" style="23" hidden="1" customWidth="1"/>
    <col min="15882" max="15882" width="17.109375" style="23" customWidth="1"/>
    <col min="15883" max="15884" width="0" style="23" hidden="1" customWidth="1"/>
    <col min="15885" max="15885" width="15" style="23" customWidth="1"/>
    <col min="15886" max="15886" width="0" style="23" hidden="1" customWidth="1"/>
    <col min="15887" max="15887" width="20.88671875" style="23" customWidth="1"/>
    <col min="15888" max="15898" width="0" style="23" hidden="1" customWidth="1"/>
    <col min="15899" max="15899" width="19" style="23" customWidth="1"/>
    <col min="15900" max="15900" width="20.109375" style="23" customWidth="1"/>
    <col min="15901" max="15901" width="17" style="23" customWidth="1"/>
    <col min="15902" max="15902" width="0" style="23" hidden="1" customWidth="1"/>
    <col min="15903" max="16128" width="9.109375" style="23"/>
    <col min="16129" max="16129" width="6.88671875" style="23" customWidth="1"/>
    <col min="16130" max="16130" width="0" style="23" hidden="1" customWidth="1"/>
    <col min="16131" max="16131" width="19" style="23" customWidth="1"/>
    <col min="16132" max="16132" width="0" style="23" hidden="1" customWidth="1"/>
    <col min="16133" max="16133" width="18" style="23" customWidth="1"/>
    <col min="16134" max="16137" width="0" style="23" hidden="1" customWidth="1"/>
    <col min="16138" max="16138" width="17.109375" style="23" customWidth="1"/>
    <col min="16139" max="16140" width="0" style="23" hidden="1" customWidth="1"/>
    <col min="16141" max="16141" width="15" style="23" customWidth="1"/>
    <col min="16142" max="16142" width="0" style="23" hidden="1" customWidth="1"/>
    <col min="16143" max="16143" width="20.88671875" style="23" customWidth="1"/>
    <col min="16144" max="16154" width="0" style="23" hidden="1" customWidth="1"/>
    <col min="16155" max="16155" width="19" style="23" customWidth="1"/>
    <col min="16156" max="16156" width="20.109375" style="23" customWidth="1"/>
    <col min="16157" max="16157" width="17" style="23" customWidth="1"/>
    <col min="16158" max="16158" width="0" style="23" hidden="1" customWidth="1"/>
    <col min="16159" max="16384" width="9.109375" style="23"/>
  </cols>
  <sheetData>
    <row r="1" spans="1:31" s="3" customFormat="1" ht="15.6">
      <c r="A1" s="85" t="s">
        <v>68</v>
      </c>
      <c r="B1" s="86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2"/>
      <c r="AE1" s="2"/>
    </row>
    <row r="2" spans="1:31" s="3" customFormat="1" ht="17.25" customHeight="1">
      <c r="A2" s="85" t="s">
        <v>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"/>
      <c r="N2" s="1"/>
      <c r="O2" s="4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2"/>
      <c r="AE2" s="2"/>
    </row>
    <row r="3" spans="1:31" s="6" customFormat="1" ht="18.75" customHeight="1">
      <c r="A3" s="89" t="s">
        <v>70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5"/>
      <c r="AE3" s="5"/>
    </row>
    <row r="4" spans="1:31" s="6" customFormat="1" ht="19.5" customHeight="1">
      <c r="A4" s="89" t="s">
        <v>85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5"/>
      <c r="AE4" s="5"/>
    </row>
    <row r="5" spans="1:31" s="11" customFormat="1" ht="6.75" customHeight="1">
      <c r="A5" s="76" t="s">
        <v>4</v>
      </c>
      <c r="B5" s="76" t="s">
        <v>5</v>
      </c>
      <c r="C5" s="76" t="s">
        <v>71</v>
      </c>
      <c r="D5" s="76" t="s">
        <v>72</v>
      </c>
      <c r="E5" s="76" t="s">
        <v>16</v>
      </c>
      <c r="F5" s="76" t="s">
        <v>73</v>
      </c>
      <c r="G5" s="103" t="s">
        <v>74</v>
      </c>
      <c r="H5" s="95" t="s">
        <v>75</v>
      </c>
      <c r="I5" s="76" t="s">
        <v>76</v>
      </c>
      <c r="J5" s="76" t="s">
        <v>87</v>
      </c>
      <c r="K5" s="76" t="s">
        <v>77</v>
      </c>
      <c r="L5" s="76" t="s">
        <v>78</v>
      </c>
      <c r="M5" s="76" t="s">
        <v>79</v>
      </c>
      <c r="N5" s="95" t="s">
        <v>80</v>
      </c>
      <c r="O5" s="72" t="s">
        <v>81</v>
      </c>
      <c r="P5" s="97" t="s">
        <v>93</v>
      </c>
      <c r="Q5" s="98"/>
      <c r="R5" s="98"/>
      <c r="S5" s="98"/>
      <c r="T5" s="98"/>
      <c r="U5" s="98"/>
      <c r="V5" s="98"/>
      <c r="W5" s="98"/>
      <c r="X5" s="98"/>
      <c r="Y5" s="98"/>
      <c r="Z5" s="98"/>
      <c r="AA5" s="99"/>
      <c r="AB5" s="72" t="s">
        <v>82</v>
      </c>
      <c r="AC5" s="72" t="s">
        <v>83</v>
      </c>
      <c r="AD5" s="10"/>
    </row>
    <row r="6" spans="1:31" s="11" customFormat="1" ht="18" customHeight="1">
      <c r="A6" s="76"/>
      <c r="B6" s="77"/>
      <c r="C6" s="76"/>
      <c r="D6" s="76"/>
      <c r="E6" s="76"/>
      <c r="F6" s="76"/>
      <c r="G6" s="103"/>
      <c r="H6" s="96"/>
      <c r="I6" s="76"/>
      <c r="J6" s="76"/>
      <c r="K6" s="76"/>
      <c r="L6" s="76"/>
      <c r="M6" s="76"/>
      <c r="N6" s="96"/>
      <c r="O6" s="72"/>
      <c r="P6" s="100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2"/>
      <c r="AB6" s="72"/>
      <c r="AC6" s="72"/>
      <c r="AD6" s="17" t="s">
        <v>30</v>
      </c>
    </row>
    <row r="7" spans="1:31" ht="18" customHeight="1">
      <c r="A7" s="18"/>
      <c r="B7" s="19">
        <v>1</v>
      </c>
      <c r="C7" s="16">
        <v>2</v>
      </c>
      <c r="D7" s="16">
        <v>3</v>
      </c>
      <c r="E7" s="16">
        <v>4</v>
      </c>
      <c r="F7" s="16"/>
      <c r="G7" s="16"/>
      <c r="H7" s="16"/>
      <c r="I7" s="16">
        <v>5</v>
      </c>
      <c r="J7" s="16">
        <v>6</v>
      </c>
      <c r="K7" s="16">
        <v>7</v>
      </c>
      <c r="L7" s="16"/>
      <c r="M7" s="16"/>
      <c r="N7" s="16"/>
      <c r="O7" s="16">
        <v>8</v>
      </c>
      <c r="P7" s="16">
        <v>9</v>
      </c>
      <c r="Q7" s="16">
        <v>10</v>
      </c>
      <c r="R7" s="16">
        <v>11</v>
      </c>
      <c r="S7" s="16"/>
      <c r="T7" s="16">
        <v>12</v>
      </c>
      <c r="U7" s="16"/>
      <c r="V7" s="16"/>
      <c r="W7" s="16"/>
      <c r="X7" s="16"/>
      <c r="Y7" s="16"/>
      <c r="Z7" s="16"/>
      <c r="AA7" s="16"/>
      <c r="AB7" s="16">
        <v>13</v>
      </c>
      <c r="AC7" s="20">
        <v>14</v>
      </c>
      <c r="AD7" s="21">
        <v>16</v>
      </c>
      <c r="AE7" s="22"/>
    </row>
    <row r="8" spans="1:31" s="26" customFormat="1" ht="25.5" hidden="1" customHeight="1">
      <c r="A8" s="78" t="s">
        <v>31</v>
      </c>
      <c r="B8" s="79"/>
      <c r="C8" s="79"/>
      <c r="D8" s="80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9"/>
      <c r="AD8" s="25" t="s">
        <v>32</v>
      </c>
      <c r="AE8" s="25">
        <f t="shared" ref="AE8:AE14" si="0">COUNTIF($B$8:$B$12,$B8)</f>
        <v>0</v>
      </c>
    </row>
    <row r="9" spans="1:31" s="3" customFormat="1" ht="18.75" customHeight="1">
      <c r="A9" s="27">
        <v>1</v>
      </c>
      <c r="B9" s="27" t="s">
        <v>35</v>
      </c>
      <c r="C9" s="28" t="s">
        <v>88</v>
      </c>
      <c r="D9" s="29"/>
      <c r="E9" s="30">
        <v>20</v>
      </c>
      <c r="F9" s="66" t="e">
        <f>VLOOKUP($B$8:$B$16,#REF!,39,0)</f>
        <v>#REF!</v>
      </c>
      <c r="G9" s="66" t="e">
        <f>VLOOKUP($B$8:$B$16,#REF!,40,0)</f>
        <v>#REF!</v>
      </c>
      <c r="H9" s="66"/>
      <c r="I9" s="29" t="e">
        <f>IF($E9&gt;0,VLOOKUP($B9,#REF!,14,0),0)</f>
        <v>#REF!</v>
      </c>
      <c r="J9" s="31">
        <v>300000</v>
      </c>
      <c r="K9" s="32">
        <f>J9/25</f>
        <v>12000</v>
      </c>
      <c r="L9" s="32"/>
      <c r="M9" s="32"/>
      <c r="N9" s="32"/>
      <c r="O9" s="31"/>
      <c r="P9" s="34"/>
      <c r="Q9" s="33" t="e">
        <f>I9*7%</f>
        <v>#REF!</v>
      </c>
      <c r="R9" s="33" t="e">
        <f>I9*1.5%</f>
        <v>#REF!</v>
      </c>
      <c r="S9" s="33" t="e">
        <f>I9*1%</f>
        <v>#REF!</v>
      </c>
      <c r="T9" s="33" t="e">
        <f>Q9+R9+S9</f>
        <v>#REF!</v>
      </c>
      <c r="U9" s="33">
        <v>1</v>
      </c>
      <c r="V9" s="33" t="e">
        <f>IF(O9-T9-4000000-U9*1600000-N9&gt;0,ROUND(O9-T9-4000000-U9*1600000-N9,),0)</f>
        <v>#REF!</v>
      </c>
      <c r="W9" s="33" t="e">
        <f>IF(V9&lt;0,0,IF(V9&lt;=5000000,V9,5000000))</f>
        <v>#REF!</v>
      </c>
      <c r="X9" s="33" t="e">
        <f>IF(V9&lt;=5000000,0,IF(V9&lt;=10000000,V9-5000000,5000000))</f>
        <v>#REF!</v>
      </c>
      <c r="Y9" s="33" t="e">
        <f>IF(V9&lt;=10000000,0,IF(V9&lt;=18000000,V9-10000000,8000000))</f>
        <v>#REF!</v>
      </c>
      <c r="Z9" s="33" t="e">
        <f>IF(V9&lt;=18000000,0,IF(V9&lt;=32000000,V9-18000000,14000000))</f>
        <v>#REF!</v>
      </c>
      <c r="AA9" s="33"/>
      <c r="AB9" s="35">
        <f>O9-AA9</f>
        <v>0</v>
      </c>
      <c r="AC9" s="34" t="s">
        <v>84</v>
      </c>
      <c r="AD9" s="2" t="str">
        <f t="shared" ref="AD9:AD14" si="1">IF($O9=0,"","A")</f>
        <v/>
      </c>
      <c r="AE9" s="2">
        <f t="shared" si="0"/>
        <v>1</v>
      </c>
    </row>
    <row r="10" spans="1:31" s="3" customFormat="1" ht="18.75" customHeight="1">
      <c r="A10" s="27">
        <v>2</v>
      </c>
      <c r="B10" s="27" t="s">
        <v>44</v>
      </c>
      <c r="C10" s="28" t="s">
        <v>89</v>
      </c>
      <c r="D10" s="29"/>
      <c r="E10" s="30">
        <v>24</v>
      </c>
      <c r="F10" s="66" t="e">
        <f>VLOOKUP($B$8:$B$16,#REF!,39,0)</f>
        <v>#REF!</v>
      </c>
      <c r="G10" s="66" t="e">
        <f>VLOOKUP($B$8:$B$16,#REF!,40,0)</f>
        <v>#REF!</v>
      </c>
      <c r="H10" s="66"/>
      <c r="I10" s="29" t="e">
        <f>IF($E10&gt;0,VLOOKUP($B10,#REF!,14,0),0)</f>
        <v>#REF!</v>
      </c>
      <c r="J10" s="31">
        <v>300000</v>
      </c>
      <c r="K10" s="32">
        <f>J10/25</f>
        <v>12000</v>
      </c>
      <c r="L10" s="32"/>
      <c r="M10" s="32"/>
      <c r="N10" s="32"/>
      <c r="O10" s="31"/>
      <c r="P10" s="34"/>
      <c r="Q10" s="33" t="e">
        <f>I10*7%</f>
        <v>#REF!</v>
      </c>
      <c r="R10" s="33" t="e">
        <f>I10*1.5%</f>
        <v>#REF!</v>
      </c>
      <c r="S10" s="33" t="e">
        <f>I10*1%</f>
        <v>#REF!</v>
      </c>
      <c r="T10" s="33" t="e">
        <f>Q10+R10+S10</f>
        <v>#REF!</v>
      </c>
      <c r="U10" s="33">
        <v>1</v>
      </c>
      <c r="V10" s="33" t="e">
        <f>IF(O10-T10-4000000-U10*1600000-N10&gt;0,ROUND(O10-T10-4000000-U10*1600000-N10,),0)</f>
        <v>#REF!</v>
      </c>
      <c r="W10" s="33" t="e">
        <f>IF(V10&lt;0,0,IF(V10&lt;=5000000,V10,5000000))</f>
        <v>#REF!</v>
      </c>
      <c r="X10" s="33" t="e">
        <f>IF(V10&lt;=5000000,0,IF(V10&lt;=10000000,V10-5000000,5000000))</f>
        <v>#REF!</v>
      </c>
      <c r="Y10" s="33" t="e">
        <f>IF(V10&lt;=10000000,0,IF(V10&lt;=18000000,V10-10000000,8000000))</f>
        <v>#REF!</v>
      </c>
      <c r="Z10" s="33" t="e">
        <f>IF(V10&lt;=18000000,0,IF(V10&lt;=32000000,V10-18000000,14000000))</f>
        <v>#REF!</v>
      </c>
      <c r="AA10" s="33"/>
      <c r="AB10" s="35">
        <f>O10-AA10</f>
        <v>0</v>
      </c>
      <c r="AC10" s="34"/>
      <c r="AD10" s="2" t="str">
        <f t="shared" si="1"/>
        <v/>
      </c>
      <c r="AE10" s="2">
        <f t="shared" si="0"/>
        <v>1</v>
      </c>
    </row>
    <row r="11" spans="1:31" s="3" customFormat="1" ht="18.75" customHeight="1">
      <c r="A11" s="27">
        <v>3</v>
      </c>
      <c r="B11" s="27" t="s">
        <v>47</v>
      </c>
      <c r="C11" s="28" t="s">
        <v>90</v>
      </c>
      <c r="D11" s="29"/>
      <c r="E11" s="30">
        <v>15</v>
      </c>
      <c r="F11" s="66" t="e">
        <f>VLOOKUP($B$8:$B$16,#REF!,39,0)</f>
        <v>#REF!</v>
      </c>
      <c r="G11" s="66" t="e">
        <f>VLOOKUP($B$8:$B$16,#REF!,40,0)</f>
        <v>#REF!</v>
      </c>
      <c r="H11" s="66"/>
      <c r="I11" s="29" t="e">
        <f>IF($E11&gt;0,VLOOKUP($B11,#REF!,14,0),0)</f>
        <v>#REF!</v>
      </c>
      <c r="J11" s="31">
        <v>250000</v>
      </c>
      <c r="K11" s="32">
        <f>J11/25</f>
        <v>10000</v>
      </c>
      <c r="L11" s="32"/>
      <c r="M11" s="32"/>
      <c r="N11" s="32">
        <v>700000</v>
      </c>
      <c r="O11" s="31"/>
      <c r="P11" s="34"/>
      <c r="Q11" s="33" t="e">
        <f>I11*7%</f>
        <v>#REF!</v>
      </c>
      <c r="R11" s="33" t="e">
        <f>I11*1.5%</f>
        <v>#REF!</v>
      </c>
      <c r="S11" s="33" t="e">
        <f>I11*1%</f>
        <v>#REF!</v>
      </c>
      <c r="T11" s="33" t="e">
        <f>Q11+R11+S11</f>
        <v>#REF!</v>
      </c>
      <c r="U11" s="33"/>
      <c r="V11" s="33" t="e">
        <f>IF(O11-T11-4000000-U11*1600000-N11&gt;0,ROUND(O11-T11-4000000-U11*1600000-N11,),0)</f>
        <v>#REF!</v>
      </c>
      <c r="W11" s="33" t="e">
        <f>IF(V11&lt;0,0,IF(V11&lt;=5000000,V11,5000000))</f>
        <v>#REF!</v>
      </c>
      <c r="X11" s="33" t="e">
        <f>IF(V11&lt;=5000000,0,IF(V11&lt;=10000000,V11-5000000,5000000))</f>
        <v>#REF!</v>
      </c>
      <c r="Y11" s="33" t="e">
        <f>IF(V11&lt;=10000000,0,IF(V11&lt;=18000000,V11-10000000,8000000))</f>
        <v>#REF!</v>
      </c>
      <c r="Z11" s="33" t="e">
        <f>IF(V11&lt;=18000000,0,IF(V11&lt;=32000000,V11-18000000,14000000))</f>
        <v>#REF!</v>
      </c>
      <c r="AA11" s="33"/>
      <c r="AB11" s="35">
        <f>O11-AA11</f>
        <v>0</v>
      </c>
      <c r="AC11" s="34" t="s">
        <v>84</v>
      </c>
      <c r="AD11" s="2" t="str">
        <f t="shared" si="1"/>
        <v/>
      </c>
      <c r="AE11" s="2">
        <f t="shared" si="0"/>
        <v>1</v>
      </c>
    </row>
    <row r="12" spans="1:31" s="3" customFormat="1" ht="18.75" customHeight="1">
      <c r="A12" s="27">
        <v>4</v>
      </c>
      <c r="B12" s="27" t="s">
        <v>50</v>
      </c>
      <c r="C12" s="28" t="s">
        <v>91</v>
      </c>
      <c r="D12" s="29"/>
      <c r="E12" s="30">
        <v>26</v>
      </c>
      <c r="F12" s="66" t="e">
        <f>VLOOKUP($B$8:$B$16,#REF!,39,0)</f>
        <v>#REF!</v>
      </c>
      <c r="G12" s="66" t="e">
        <f>VLOOKUP($B$8:$B$16,#REF!,40,0)</f>
        <v>#REF!</v>
      </c>
      <c r="H12" s="66"/>
      <c r="I12" s="29" t="e">
        <f>IF($E12&gt;0,VLOOKUP($B12,#REF!,14,0),0)</f>
        <v>#REF!</v>
      </c>
      <c r="J12" s="31">
        <v>250000</v>
      </c>
      <c r="K12" s="32">
        <f>J12/25</f>
        <v>10000</v>
      </c>
      <c r="L12" s="32"/>
      <c r="M12" s="32"/>
      <c r="N12" s="32"/>
      <c r="O12" s="31"/>
      <c r="P12" s="34"/>
      <c r="Q12" s="33" t="e">
        <f>I12*7%</f>
        <v>#REF!</v>
      </c>
      <c r="R12" s="33" t="e">
        <f>I12*1.5%</f>
        <v>#REF!</v>
      </c>
      <c r="S12" s="33" t="e">
        <f>I12*1%</f>
        <v>#REF!</v>
      </c>
      <c r="T12" s="33" t="e">
        <f>Q12+R12+S12</f>
        <v>#REF!</v>
      </c>
      <c r="U12" s="33">
        <v>2</v>
      </c>
      <c r="V12" s="33" t="e">
        <f>IF(O12-T12-4000000-U12*1600000-N12&gt;0,ROUND(O12-T12-4000000-U12*1600000-N12,),0)</f>
        <v>#REF!</v>
      </c>
      <c r="W12" s="33" t="e">
        <f>IF(V12&lt;0,0,IF(V12&lt;=5000000,V12,5000000))</f>
        <v>#REF!</v>
      </c>
      <c r="X12" s="33" t="e">
        <f>IF(V12&lt;=5000000,0,IF(V12&lt;=10000000,V12-5000000,5000000))</f>
        <v>#REF!</v>
      </c>
      <c r="Y12" s="33" t="e">
        <f>IF(V12&lt;=10000000,0,IF(V12&lt;=18000000,V12-10000000,8000000))</f>
        <v>#REF!</v>
      </c>
      <c r="Z12" s="33" t="e">
        <f>IF(V12&lt;=18000000,0,IF(V12&lt;=32000000,V12-18000000,14000000))</f>
        <v>#REF!</v>
      </c>
      <c r="AA12" s="33"/>
      <c r="AB12" s="35">
        <f>O12-AA12</f>
        <v>0</v>
      </c>
      <c r="AC12" s="34"/>
      <c r="AD12" s="2" t="str">
        <f t="shared" si="1"/>
        <v/>
      </c>
      <c r="AE12" s="2">
        <f t="shared" si="0"/>
        <v>1</v>
      </c>
    </row>
    <row r="13" spans="1:31" s="3" customFormat="1" ht="18.75" customHeight="1">
      <c r="A13" s="27">
        <v>5</v>
      </c>
      <c r="B13" s="27" t="s">
        <v>53</v>
      </c>
      <c r="C13" s="28" t="s">
        <v>92</v>
      </c>
      <c r="D13" s="29"/>
      <c r="E13" s="30">
        <v>7</v>
      </c>
      <c r="F13" s="66" t="e">
        <f>VLOOKUP($B$8:$B$16,#REF!,39,0)</f>
        <v>#REF!</v>
      </c>
      <c r="G13" s="66" t="e">
        <f>VLOOKUP($B$8:$B$16,#REF!,40,0)</f>
        <v>#REF!</v>
      </c>
      <c r="H13" s="66"/>
      <c r="I13" s="29" t="e">
        <f>IF($E13&gt;0,VLOOKUP($B13,#REF!,14,0),0)</f>
        <v>#REF!</v>
      </c>
      <c r="J13" s="31">
        <v>250000</v>
      </c>
      <c r="K13" s="32">
        <f>J13/25</f>
        <v>10000</v>
      </c>
      <c r="L13" s="32"/>
      <c r="M13" s="32"/>
      <c r="N13" s="32"/>
      <c r="O13" s="31"/>
      <c r="P13" s="34"/>
      <c r="Q13" s="33" t="e">
        <f>I13*7%</f>
        <v>#REF!</v>
      </c>
      <c r="R13" s="33" t="e">
        <f>I13*1.5%</f>
        <v>#REF!</v>
      </c>
      <c r="S13" s="33" t="e">
        <f>I13*1%</f>
        <v>#REF!</v>
      </c>
      <c r="T13" s="33" t="e">
        <f>Q13+R13+S13</f>
        <v>#REF!</v>
      </c>
      <c r="U13" s="33"/>
      <c r="V13" s="33" t="e">
        <f>IF(O13-T13-4000000-U13*1600000-N13&gt;0,ROUND(O13-T13-4000000-U13*1600000-N13,),0)</f>
        <v>#REF!</v>
      </c>
      <c r="W13" s="33" t="e">
        <f>IF(V13&lt;0,0,IF(V13&lt;=5000000,V13,5000000))</f>
        <v>#REF!</v>
      </c>
      <c r="X13" s="33" t="e">
        <f>IF(V13&lt;=5000000,0,IF(V13&lt;=10000000,V13-5000000,5000000))</f>
        <v>#REF!</v>
      </c>
      <c r="Y13" s="33" t="e">
        <f>IF(V13&lt;=10000000,0,IF(V13&lt;=18000000,V13-10000000,8000000))</f>
        <v>#REF!</v>
      </c>
      <c r="Z13" s="33" t="e">
        <f>IF(V13&lt;=18000000,0,IF(V13&lt;=32000000,V13-18000000,14000000))</f>
        <v>#REF!</v>
      </c>
      <c r="AA13" s="33"/>
      <c r="AB13" s="35">
        <f>O13-AA13</f>
        <v>0</v>
      </c>
      <c r="AC13" s="34"/>
      <c r="AD13" s="2" t="str">
        <f t="shared" si="1"/>
        <v/>
      </c>
      <c r="AE13" s="2">
        <f t="shared" si="0"/>
        <v>0</v>
      </c>
    </row>
    <row r="14" spans="1:31" s="3" customFormat="1" thickBot="1">
      <c r="A14" s="37"/>
      <c r="B14" s="38"/>
      <c r="C14" s="39" t="s">
        <v>56</v>
      </c>
      <c r="D14" s="40"/>
      <c r="E14" s="41">
        <f t="shared" ref="E14:Z14" si="2">SUM(E9:E13)</f>
        <v>92</v>
      </c>
      <c r="F14" s="41" t="e">
        <f t="shared" si="2"/>
        <v>#REF!</v>
      </c>
      <c r="G14" s="41" t="e">
        <f t="shared" si="2"/>
        <v>#REF!</v>
      </c>
      <c r="H14" s="40">
        <f t="shared" si="2"/>
        <v>0</v>
      </c>
      <c r="I14" s="41" t="e">
        <f t="shared" si="2"/>
        <v>#REF!</v>
      </c>
      <c r="J14" s="41">
        <f t="shared" si="2"/>
        <v>1350000</v>
      </c>
      <c r="K14" s="41">
        <f t="shared" si="2"/>
        <v>54000</v>
      </c>
      <c r="L14" s="41">
        <f t="shared" si="2"/>
        <v>0</v>
      </c>
      <c r="M14" s="41">
        <f t="shared" si="2"/>
        <v>0</v>
      </c>
      <c r="N14" s="41">
        <f t="shared" si="2"/>
        <v>700000</v>
      </c>
      <c r="O14" s="41">
        <f>SUM(O9:O13)</f>
        <v>0</v>
      </c>
      <c r="P14" s="41">
        <f t="shared" si="2"/>
        <v>0</v>
      </c>
      <c r="Q14" s="41" t="e">
        <f t="shared" si="2"/>
        <v>#REF!</v>
      </c>
      <c r="R14" s="41" t="e">
        <f t="shared" si="2"/>
        <v>#REF!</v>
      </c>
      <c r="S14" s="41" t="e">
        <f t="shared" si="2"/>
        <v>#REF!</v>
      </c>
      <c r="T14" s="41" t="e">
        <f t="shared" si="2"/>
        <v>#REF!</v>
      </c>
      <c r="U14" s="41">
        <f t="shared" si="2"/>
        <v>4</v>
      </c>
      <c r="V14" s="41" t="e">
        <f t="shared" si="2"/>
        <v>#REF!</v>
      </c>
      <c r="W14" s="41" t="e">
        <f t="shared" si="2"/>
        <v>#REF!</v>
      </c>
      <c r="X14" s="41" t="e">
        <f t="shared" si="2"/>
        <v>#REF!</v>
      </c>
      <c r="Y14" s="41" t="e">
        <f t="shared" si="2"/>
        <v>#REF!</v>
      </c>
      <c r="Z14" s="41" t="e">
        <f t="shared" si="2"/>
        <v>#REF!</v>
      </c>
      <c r="AA14" s="41">
        <f>SUM(AA9:AA13)</f>
        <v>0</v>
      </c>
      <c r="AB14" s="41">
        <f>SUM(AB9:AB13)</f>
        <v>0</v>
      </c>
      <c r="AC14" s="41"/>
      <c r="AD14" s="2" t="str">
        <f t="shared" si="1"/>
        <v/>
      </c>
      <c r="AE14" s="2">
        <f t="shared" si="0"/>
        <v>0</v>
      </c>
    </row>
    <row r="15" spans="1:31" ht="17.25" customHeight="1">
      <c r="A15" s="42"/>
      <c r="B15" s="4"/>
      <c r="C15" s="43"/>
      <c r="D15" s="43"/>
      <c r="E15" s="43"/>
      <c r="F15" s="43"/>
      <c r="G15" s="43"/>
      <c r="H15" s="43"/>
      <c r="I15" s="67"/>
      <c r="J15" s="44"/>
      <c r="K15" s="44"/>
      <c r="L15" s="46"/>
      <c r="M15" s="46"/>
      <c r="N15" s="46"/>
      <c r="O15" s="46"/>
      <c r="P15" s="47"/>
      <c r="Q15" s="47"/>
      <c r="R15" s="81" t="s">
        <v>86</v>
      </c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22"/>
      <c r="AE15" s="2"/>
    </row>
    <row r="16" spans="1:31" ht="13.8">
      <c r="A16" s="45"/>
      <c r="B16" s="48"/>
      <c r="C16" s="82" t="s">
        <v>57</v>
      </c>
      <c r="D16" s="82"/>
      <c r="E16" s="25"/>
      <c r="F16" s="50"/>
      <c r="G16" s="82"/>
      <c r="H16" s="82"/>
      <c r="I16" s="82"/>
      <c r="J16" s="82"/>
      <c r="K16" s="50"/>
      <c r="L16" s="22"/>
      <c r="M16" s="22"/>
      <c r="N16" s="49"/>
      <c r="O16" s="22"/>
      <c r="P16" s="50"/>
      <c r="Q16" s="50"/>
      <c r="R16" s="82" t="s">
        <v>58</v>
      </c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22"/>
      <c r="AE16" s="2"/>
    </row>
    <row r="17" spans="1:32" ht="13.2">
      <c r="A17" s="51"/>
      <c r="B17" s="52"/>
      <c r="C17" s="53"/>
      <c r="D17" s="54"/>
      <c r="E17" s="54"/>
      <c r="F17" s="53"/>
      <c r="G17" s="53"/>
      <c r="H17" s="53"/>
      <c r="I17" s="54"/>
      <c r="J17" s="55"/>
      <c r="K17" s="53"/>
      <c r="N17" s="54"/>
      <c r="O17" s="54"/>
      <c r="P17" s="53"/>
      <c r="Q17" s="53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E17" s="56"/>
    </row>
    <row r="18" spans="1:32" ht="13.2">
      <c r="A18" s="51"/>
      <c r="B18" s="52"/>
      <c r="C18" s="53"/>
      <c r="D18" s="54"/>
      <c r="E18" s="54"/>
      <c r="F18" s="53"/>
      <c r="G18" s="53"/>
      <c r="H18" s="53"/>
      <c r="I18" s="54"/>
      <c r="J18" s="57"/>
      <c r="K18" s="53"/>
      <c r="N18" s="54"/>
      <c r="O18" s="54"/>
      <c r="P18" s="53"/>
      <c r="Q18" s="53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7"/>
      <c r="AC18" s="54"/>
      <c r="AE18" s="56"/>
    </row>
    <row r="19" spans="1:32" ht="13.2">
      <c r="A19" s="51"/>
      <c r="B19" s="52"/>
      <c r="C19" s="53"/>
      <c r="D19" s="54"/>
      <c r="E19" s="54"/>
      <c r="F19" s="53"/>
      <c r="G19" s="53"/>
      <c r="H19" s="53"/>
      <c r="I19" s="54"/>
      <c r="J19" s="54"/>
      <c r="K19" s="53"/>
      <c r="N19" s="54"/>
      <c r="O19" s="58"/>
      <c r="P19" s="53"/>
      <c r="Q19" s="53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E19" s="56"/>
    </row>
    <row r="20" spans="1:32" ht="13.2">
      <c r="A20" s="51"/>
      <c r="B20" s="52"/>
      <c r="C20" s="53"/>
      <c r="D20" s="54"/>
      <c r="E20" s="54"/>
      <c r="F20" s="53"/>
      <c r="G20" s="53"/>
      <c r="H20" s="53"/>
      <c r="I20" s="54"/>
      <c r="J20" s="54"/>
      <c r="K20" s="53"/>
      <c r="N20" s="54"/>
      <c r="O20" s="54"/>
      <c r="P20" s="53"/>
      <c r="Q20" s="53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E20" s="56"/>
    </row>
    <row r="21" spans="1:32" ht="13.2">
      <c r="A21" s="59"/>
      <c r="B21" s="23"/>
      <c r="C21" s="69"/>
      <c r="D21" s="69"/>
      <c r="E21" s="26"/>
      <c r="F21" s="61"/>
      <c r="G21" s="69"/>
      <c r="H21" s="69"/>
      <c r="I21" s="69"/>
      <c r="J21" s="69"/>
      <c r="K21" s="61"/>
      <c r="N21" s="60"/>
      <c r="P21" s="61"/>
      <c r="Q21" s="61"/>
      <c r="R21" s="61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1:32" ht="13.2">
      <c r="A22" s="59"/>
      <c r="B22" s="23"/>
      <c r="C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</row>
    <row r="23" spans="1:32" ht="13.2">
      <c r="A23" s="59"/>
      <c r="B23" s="23"/>
      <c r="C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F23" s="62"/>
    </row>
    <row r="24" spans="1:32" ht="13.2">
      <c r="B24" s="23"/>
      <c r="C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</row>
    <row r="25" spans="1:32" ht="13.2">
      <c r="B25" s="23"/>
      <c r="D25" s="23"/>
    </row>
    <row r="26" spans="1:32" ht="13.2">
      <c r="B26" s="23"/>
      <c r="D26" s="23"/>
    </row>
    <row r="27" spans="1:32" ht="13.2">
      <c r="B27" s="23"/>
      <c r="D27" s="23"/>
    </row>
    <row r="28" spans="1:32" ht="13.2">
      <c r="B28" s="23"/>
      <c r="D28" s="23"/>
    </row>
    <row r="29" spans="1:32" ht="13.2">
      <c r="B29" s="23"/>
      <c r="D29" s="23"/>
    </row>
    <row r="30" spans="1:32" ht="13.2">
      <c r="B30" s="23"/>
      <c r="D30" s="23"/>
    </row>
    <row r="31" spans="1:32" ht="13.2">
      <c r="B31" s="23"/>
      <c r="D31" s="23"/>
    </row>
    <row r="32" spans="1:32" ht="13.2">
      <c r="B32" s="71"/>
      <c r="D32" s="23"/>
    </row>
    <row r="33" spans="2:11" ht="13.2">
      <c r="B33" s="71"/>
      <c r="D33" s="23"/>
    </row>
    <row r="43" spans="2:11" ht="13.2">
      <c r="B43" s="68"/>
    </row>
    <row r="44" spans="2:11" ht="13.2">
      <c r="B44" s="68"/>
      <c r="K44" s="62"/>
    </row>
    <row r="64" spans="2:2" ht="13.2">
      <c r="B64" s="68"/>
    </row>
    <row r="65" spans="2:2" ht="13.2">
      <c r="B65" s="68"/>
    </row>
    <row r="70" spans="2:2" ht="13.2">
      <c r="B70" s="68"/>
    </row>
    <row r="71" spans="2:2" ht="13.2">
      <c r="B71" s="68"/>
    </row>
    <row r="72" spans="2:2" ht="13.2">
      <c r="B72" s="68"/>
    </row>
    <row r="73" spans="2:2" ht="13.2">
      <c r="B73" s="68"/>
    </row>
    <row r="99" spans="2:2" ht="13.2">
      <c r="B99" s="68"/>
    </row>
    <row r="100" spans="2:2" ht="13.2">
      <c r="B100" s="68"/>
    </row>
    <row r="137" spans="2:2" ht="13.2">
      <c r="B137" s="68"/>
    </row>
    <row r="138" spans="2:2" ht="13.2">
      <c r="B138" s="68"/>
    </row>
    <row r="143" spans="2:2" ht="13.2">
      <c r="B143" s="68"/>
    </row>
    <row r="144" spans="2:2" ht="13.2">
      <c r="B144" s="68"/>
    </row>
    <row r="197" spans="2:2" ht="13.2">
      <c r="B197" s="68"/>
    </row>
    <row r="198" spans="2:2" ht="13.2">
      <c r="B198" s="68"/>
    </row>
    <row r="241" spans="2:2" ht="13.2">
      <c r="B241" s="68"/>
    </row>
    <row r="242" spans="2:2" ht="13.2">
      <c r="B242" s="68"/>
    </row>
    <row r="271" spans="2:2" ht="13.2">
      <c r="B271" s="68"/>
    </row>
    <row r="272" spans="2:2" ht="13.2">
      <c r="B272" s="68"/>
    </row>
    <row r="324" spans="2:2" ht="13.2">
      <c r="B324" s="68"/>
    </row>
    <row r="325" spans="2:2" ht="13.2">
      <c r="B325" s="68"/>
    </row>
    <row r="356" spans="2:2" ht="13.2">
      <c r="B356" s="68"/>
    </row>
    <row r="357" spans="2:2" ht="13.2">
      <c r="B357" s="68"/>
    </row>
    <row r="409" spans="2:2" ht="13.2">
      <c r="B409" s="68"/>
    </row>
    <row r="410" spans="2:2" ht="13.2">
      <c r="B410" s="68"/>
    </row>
    <row r="442" spans="2:2" ht="13.2">
      <c r="B442" s="68"/>
    </row>
    <row r="443" spans="2:2" ht="13.2">
      <c r="B443" s="68"/>
    </row>
    <row r="495" spans="2:2" ht="13.2">
      <c r="B495" s="68"/>
    </row>
    <row r="496" spans="2:2" ht="13.2">
      <c r="B496" s="68"/>
    </row>
    <row r="527" spans="2:2" ht="13.2">
      <c r="B527" s="68"/>
    </row>
    <row r="528" spans="2:2" ht="13.2">
      <c r="B528" s="68"/>
    </row>
    <row r="580" spans="2:2" ht="13.2">
      <c r="B580" s="68"/>
    </row>
    <row r="581" spans="2:2" ht="13.2">
      <c r="B581" s="68"/>
    </row>
    <row r="613" spans="2:2" ht="13.2">
      <c r="B613" s="68"/>
    </row>
    <row r="614" spans="2:2" ht="13.2">
      <c r="B614" s="68"/>
    </row>
    <row r="666" spans="2:2" ht="13.2">
      <c r="B666" s="68"/>
    </row>
    <row r="667" spans="2:2" ht="13.2">
      <c r="B667" s="68"/>
    </row>
    <row r="699" spans="2:2" ht="13.2">
      <c r="B699" s="68"/>
    </row>
    <row r="700" spans="2:2" ht="13.2">
      <c r="B700" s="68"/>
    </row>
  </sheetData>
  <mergeCells count="53">
    <mergeCell ref="B613:B614"/>
    <mergeCell ref="B666:B667"/>
    <mergeCell ref="B699:B700"/>
    <mergeCell ref="B356:B357"/>
    <mergeCell ref="B409:B410"/>
    <mergeCell ref="B442:B443"/>
    <mergeCell ref="B495:B496"/>
    <mergeCell ref="B527:B528"/>
    <mergeCell ref="B580:B581"/>
    <mergeCell ref="B324:B325"/>
    <mergeCell ref="B32:B33"/>
    <mergeCell ref="B43:B44"/>
    <mergeCell ref="B64:B65"/>
    <mergeCell ref="B70:B71"/>
    <mergeCell ref="B72:B73"/>
    <mergeCell ref="B99:B100"/>
    <mergeCell ref="B137:B138"/>
    <mergeCell ref="B143:B144"/>
    <mergeCell ref="B197:B198"/>
    <mergeCell ref="B241:B242"/>
    <mergeCell ref="B271:B272"/>
    <mergeCell ref="A8:D8"/>
    <mergeCell ref="R15:AC15"/>
    <mergeCell ref="C16:D16"/>
    <mergeCell ref="G16:J16"/>
    <mergeCell ref="R16:AC16"/>
    <mergeCell ref="C21:D21"/>
    <mergeCell ref="G21:J21"/>
    <mergeCell ref="S21:AC21"/>
    <mergeCell ref="M5:M6"/>
    <mergeCell ref="N5:N6"/>
    <mergeCell ref="O5:O6"/>
    <mergeCell ref="P5:AA6"/>
    <mergeCell ref="AB5:AB6"/>
    <mergeCell ref="AC5:AC6"/>
    <mergeCell ref="G5:G6"/>
    <mergeCell ref="H5:H6"/>
    <mergeCell ref="I5:I6"/>
    <mergeCell ref="J5:J6"/>
    <mergeCell ref="K5:K6"/>
    <mergeCell ref="L5:L6"/>
    <mergeCell ref="F5:F6"/>
    <mergeCell ref="A5:A6"/>
    <mergeCell ref="B5:B6"/>
    <mergeCell ref="C5:C6"/>
    <mergeCell ref="D5:D6"/>
    <mergeCell ref="E5:E6"/>
    <mergeCell ref="A4:AC4"/>
    <mergeCell ref="A1:O1"/>
    <mergeCell ref="P1:AC1"/>
    <mergeCell ref="A2:L2"/>
    <mergeCell ref="P2:AC2"/>
    <mergeCell ref="A3:A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Lương </vt:lpstr>
      <vt:lpstr>Thời vụ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Binh Le</dc:creator>
  <cp:lastModifiedBy>Binh Le</cp:lastModifiedBy>
  <cp:lastPrinted>2023-02-24T07:11:15Z</cp:lastPrinted>
  <dcterms:created xsi:type="dcterms:W3CDTF">2023-02-24T03:05:37Z</dcterms:created>
  <dcterms:modified xsi:type="dcterms:W3CDTF">2023-11-17T09:07:58Z</dcterms:modified>
</cp:coreProperties>
</file>